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e1ad4abdf5fb4d7/Dokumenter/Hundslev Vandværk/Regnskab og budget/2024 ny model/"/>
    </mc:Choice>
  </mc:AlternateContent>
  <xr:revisionPtr revIDLastSave="20" documentId="8_{3AFF775F-CC26-4D1E-BC66-C0C3BFA70DDB}" xr6:coauthVersionLast="47" xr6:coauthVersionMax="47" xr10:uidLastSave="{72F87805-DE6E-4BF5-BDF6-3D78A965D932}"/>
  <bookViews>
    <workbookView xWindow="-108" yWindow="-108" windowWidth="23256" windowHeight="12576" activeTab="2" xr2:uid="{00000000-000D-0000-FFFF-FFFF00000000}"/>
  </bookViews>
  <sheets>
    <sheet name="Resultatopgørelse" sheetId="10" r:id="rId1"/>
    <sheet name="Balance aktiver" sheetId="11" r:id="rId2"/>
    <sheet name="Balance passiver" sheetId="12" r:id="rId3"/>
    <sheet name="noter resultatopgørelse" sheetId="8" r:id="rId4"/>
    <sheet name="noter balance" sheetId="9" r:id="rId5"/>
    <sheet name="afskrivningsår" sheetId="3" r:id="rId6"/>
  </sheets>
  <calcPr calcId="181029"/>
</workbook>
</file>

<file path=xl/calcChain.xml><?xml version="1.0" encoding="utf-8"?>
<calcChain xmlns="http://schemas.openxmlformats.org/spreadsheetml/2006/main">
  <c r="D61" i="8" l="1"/>
  <c r="D42" i="8"/>
  <c r="D32" i="8"/>
  <c r="D14" i="8"/>
  <c r="E19" i="10"/>
  <c r="E15" i="10"/>
  <c r="E10" i="10"/>
  <c r="C5" i="12"/>
  <c r="B61" i="8" l="1"/>
  <c r="C39" i="9"/>
  <c r="C40" i="9" s="1"/>
  <c r="C9" i="12" s="1"/>
  <c r="C20" i="11"/>
  <c r="C22" i="9"/>
  <c r="C14" i="11" s="1"/>
  <c r="C53" i="9"/>
  <c r="C12" i="12" s="1"/>
  <c r="C45" i="9"/>
  <c r="C11" i="12" s="1"/>
  <c r="C35" i="9"/>
  <c r="C27" i="9"/>
  <c r="C15" i="11" s="1"/>
  <c r="C15" i="9"/>
  <c r="D15" i="9"/>
  <c r="B15" i="9"/>
  <c r="C9" i="9"/>
  <c r="D9" i="9"/>
  <c r="B9" i="9"/>
  <c r="B32" i="8"/>
  <c r="C8" i="10" s="1"/>
  <c r="B83" i="8"/>
  <c r="C21" i="10" s="1"/>
  <c r="B76" i="8"/>
  <c r="C20" i="10" s="1"/>
  <c r="B70" i="8"/>
  <c r="C17" i="10" s="1"/>
  <c r="C13" i="10"/>
  <c r="B42" i="8"/>
  <c r="C12" i="10" s="1"/>
  <c r="B14" i="8"/>
  <c r="C7" i="10" s="1"/>
  <c r="B17" i="9" l="1"/>
  <c r="C6" i="11" s="1"/>
  <c r="C18" i="11"/>
  <c r="C24" i="11" s="1"/>
  <c r="C17" i="9"/>
  <c r="C7" i="11" s="1"/>
  <c r="D17" i="9"/>
  <c r="C8" i="11" s="1"/>
  <c r="C14" i="12"/>
  <c r="C10" i="10"/>
  <c r="C15" i="10" s="1"/>
  <c r="C19" i="10" s="1"/>
  <c r="C23" i="10" s="1"/>
  <c r="C6" i="12" s="1"/>
  <c r="C7" i="12" s="1"/>
  <c r="C10" i="11" l="1"/>
  <c r="C12" i="11" s="1"/>
  <c r="C26" i="11"/>
  <c r="C1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Bogholderi</author>
  </authors>
  <commentList>
    <comment ref="A2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Hvis man allerede nu ved, at en af forbrugerne ikke kommer til at betale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9" authorId="0" shapeId="0" xr:uid="{00000000-0006-0000-0500-000002000000}">
      <text>
        <r>
          <rPr>
            <sz val="9"/>
            <color indexed="81"/>
            <rFont val="Tahoma"/>
            <family val="2"/>
          </rPr>
          <t xml:space="preserve">momsafregning ultimo året
</t>
        </r>
      </text>
    </comment>
    <comment ref="A51" authorId="0" shapeId="0" xr:uid="{00000000-0006-0000-0500-000003000000}">
      <text>
        <r>
          <rPr>
            <sz val="9"/>
            <color indexed="81"/>
            <rFont val="Tahoma"/>
            <family val="2"/>
          </rPr>
          <t xml:space="preserve">A-skat, AM-bidrag, ATP, pension, feriepenge, øvrige bidrag
</t>
        </r>
      </text>
    </comment>
    <comment ref="A52" authorId="0" shapeId="0" xr:uid="{00000000-0006-0000-0500-000004000000}">
      <text>
        <r>
          <rPr>
            <sz val="9"/>
            <color indexed="81"/>
            <rFont val="Tahoma"/>
            <family val="2"/>
          </rPr>
          <t xml:space="preserve">varekreditorer, entreprenør, revisor
</t>
        </r>
      </text>
    </comment>
  </commentList>
</comments>
</file>

<file path=xl/sharedStrings.xml><?xml version="1.0" encoding="utf-8"?>
<sst xmlns="http://schemas.openxmlformats.org/spreadsheetml/2006/main" count="183" uniqueCount="160">
  <si>
    <t>Fast afgift</t>
  </si>
  <si>
    <t>Kubikmeterafgift</t>
  </si>
  <si>
    <t>Tilslutningsbidrag</t>
  </si>
  <si>
    <t>Målerleje</t>
  </si>
  <si>
    <t>Gebyrer m. moms</t>
  </si>
  <si>
    <t>Gebyrer u. moms</t>
  </si>
  <si>
    <t>Produktionsomkostninger</t>
  </si>
  <si>
    <t>Vedligeholdelse bygninger</t>
  </si>
  <si>
    <t>Vedligeholdelse boringer</t>
  </si>
  <si>
    <t>Vand, varme, renovation mv.</t>
  </si>
  <si>
    <t>Løn, driftspersonale</t>
  </si>
  <si>
    <t>Teknisk bistand og rådgivning</t>
  </si>
  <si>
    <t>Forsikringer</t>
  </si>
  <si>
    <t>Gebyrer, grundvandsbeskyttelse</t>
  </si>
  <si>
    <t>Produktionsomkostninger i alt</t>
  </si>
  <si>
    <t>Distributionsomkostninger</t>
  </si>
  <si>
    <t>Statsafgift, ledningstab</t>
  </si>
  <si>
    <t>El distribution</t>
  </si>
  <si>
    <t>Distributionsomkostninger i alt</t>
  </si>
  <si>
    <t>Note</t>
  </si>
  <si>
    <t>Administrationsomkostninger</t>
  </si>
  <si>
    <t>Honorar bestyrelse</t>
  </si>
  <si>
    <t>Løn, administration</t>
  </si>
  <si>
    <t>Annoncer</t>
  </si>
  <si>
    <t>Porto og gebyrer</t>
  </si>
  <si>
    <t>Kontorartikler og telefon</t>
  </si>
  <si>
    <t>IT, hjemmeside, server mv.</t>
  </si>
  <si>
    <t>Forbrugerinformation</t>
  </si>
  <si>
    <t>Administrationsomkostninger i alt</t>
  </si>
  <si>
    <t>Andre driftsindtægter</t>
  </si>
  <si>
    <t>Måleraflæsningsgebyr</t>
  </si>
  <si>
    <t>Ejerskiftegebyr</t>
  </si>
  <si>
    <t>Målerdata</t>
  </si>
  <si>
    <t>Andre driftsindtægter i alt</t>
  </si>
  <si>
    <t>Finansielle indtægter</t>
  </si>
  <si>
    <t>Renteindtægter, bank</t>
  </si>
  <si>
    <t>Renteindtægter, obligationer</t>
  </si>
  <si>
    <t>Finansielle indtægter i alt</t>
  </si>
  <si>
    <t>Finansielle omkostninger</t>
  </si>
  <si>
    <t>Renteudgifter bank</t>
  </si>
  <si>
    <t>Renteudgifter prioritetsgæld</t>
  </si>
  <si>
    <t>Renteudgifter anden gæld</t>
  </si>
  <si>
    <t>Kurstab, værdipapirer</t>
  </si>
  <si>
    <t>Finansielle omkostninger i alt</t>
  </si>
  <si>
    <t>Aktiver</t>
  </si>
  <si>
    <t>Materielle anlægsaktiver</t>
  </si>
  <si>
    <t>Anlægsaktiver i alt</t>
  </si>
  <si>
    <t>Værdipapirer</t>
  </si>
  <si>
    <t>Omsætningsaktiver i alt</t>
  </si>
  <si>
    <t>Aktiver i alt</t>
  </si>
  <si>
    <t>Passiver</t>
  </si>
  <si>
    <t>Andre tilgodehavender</t>
  </si>
  <si>
    <t>Tilgodehavender i alt</t>
  </si>
  <si>
    <t>Obligationslån</t>
  </si>
  <si>
    <t>Afgift af ledningsført vand</t>
  </si>
  <si>
    <t>Øvrige kreditorer</t>
  </si>
  <si>
    <t>Bygninger</t>
  </si>
  <si>
    <t>Ledningsnet</t>
  </si>
  <si>
    <t>Inventar</t>
  </si>
  <si>
    <t>Installationer</t>
  </si>
  <si>
    <t>Maskinpark</t>
  </si>
  <si>
    <t>5 år</t>
  </si>
  <si>
    <t>75 år</t>
  </si>
  <si>
    <t>30 år</t>
  </si>
  <si>
    <t>Vedligehold og brændstof maskiner</t>
  </si>
  <si>
    <t>Udlejning af antenneplads</t>
  </si>
  <si>
    <t>Udlejning af jord</t>
  </si>
  <si>
    <t>Kursgevinster værdipapirer</t>
  </si>
  <si>
    <t>El til produktion</t>
  </si>
  <si>
    <t>Årets resultat</t>
  </si>
  <si>
    <t>Realiseret</t>
  </si>
  <si>
    <t>kr.</t>
  </si>
  <si>
    <t>Nettoomsætning</t>
  </si>
  <si>
    <t>Bruttoresultat</t>
  </si>
  <si>
    <t>Resultat af primær drift</t>
  </si>
  <si>
    <t>Resultat før finansielle poster</t>
  </si>
  <si>
    <t>Overført resultat</t>
  </si>
  <si>
    <t>Grunde og bygninger</t>
  </si>
  <si>
    <t>Inventar og installationer</t>
  </si>
  <si>
    <t>Tilgodehavender fra salg og tjenesteydelser</t>
  </si>
  <si>
    <t>Periodeafgrænsningsposter</t>
  </si>
  <si>
    <t>Likvide beholdninger</t>
  </si>
  <si>
    <t>Noter</t>
  </si>
  <si>
    <t>Egenkapital i alt</t>
  </si>
  <si>
    <t>Gældsforpligtelser i alt</t>
  </si>
  <si>
    <t>Pantsætninger og sikkerhedsstillelser</t>
  </si>
  <si>
    <t>Note 2 Produktionsomkostninger</t>
  </si>
  <si>
    <t>Vandanalyser og boringskontrol</t>
  </si>
  <si>
    <t>Note 3 Distributionsomkostninger</t>
  </si>
  <si>
    <t>Netto omsætning i alt</t>
  </si>
  <si>
    <t>Note 1 Netto omsætning</t>
  </si>
  <si>
    <t>Afskrivninger i alt</t>
  </si>
  <si>
    <t>Note 4 Administrationsomkostninger</t>
  </si>
  <si>
    <t>Vedligeholdelse råvandsledning, inst. og inventar</t>
  </si>
  <si>
    <t>Drift af biler</t>
  </si>
  <si>
    <t>Vedligeholdelse ledningsnet, brønde og stikledninger</t>
  </si>
  <si>
    <t>Generalforsamling og vandværkssamarbejde</t>
  </si>
  <si>
    <t>Licenser, faglitteratur og kontingenter</t>
  </si>
  <si>
    <t>Revisor og anden rådgivning</t>
  </si>
  <si>
    <t xml:space="preserve">Øvrige udgifter bestyrelsesmøder mv. </t>
  </si>
  <si>
    <t>Tab på debitorer</t>
  </si>
  <si>
    <t>Eftergivet vandafgift</t>
  </si>
  <si>
    <t>Note 8 Materielle anlægsaktiver</t>
  </si>
  <si>
    <t>Inventar og 
installationer</t>
  </si>
  <si>
    <t>Grunde og 
bygninger</t>
  </si>
  <si>
    <t xml:space="preserve">Ledningsnet
</t>
  </si>
  <si>
    <t>Kostpris 1. januar</t>
  </si>
  <si>
    <t>Tilgange</t>
  </si>
  <si>
    <t>Afgang</t>
  </si>
  <si>
    <t>Kostpris 31. december</t>
  </si>
  <si>
    <t>Afskrivninger pr. 1. januar</t>
  </si>
  <si>
    <t>Årets afskrivninger</t>
  </si>
  <si>
    <t>Afskrivninger vedrørende afgang</t>
  </si>
  <si>
    <t>Afskrivninger pr. 31. december</t>
  </si>
  <si>
    <t>Regnskabsmæssig værdi pr. 31. december</t>
  </si>
  <si>
    <t>Note 9 Tilgodehavender fra salg og tjenesteydelser</t>
  </si>
  <si>
    <t>Tilgodehavender brutto</t>
  </si>
  <si>
    <t>Nedskrivning til imødegåelse af tab</t>
  </si>
  <si>
    <t>Note 10 Andre tilgodehavender</t>
  </si>
  <si>
    <t>Moms</t>
  </si>
  <si>
    <t>Andre tilgodehavender i alt</t>
  </si>
  <si>
    <t>Note 11 Værdipapirer</t>
  </si>
  <si>
    <t>Obligationer</t>
  </si>
  <si>
    <t>Note 12 Egenkapital</t>
  </si>
  <si>
    <t xml:space="preserve">Overført resultat pr. 1. januar </t>
  </si>
  <si>
    <t>Egenkapital 31. december</t>
  </si>
  <si>
    <t>Note 13 Overdækning</t>
  </si>
  <si>
    <t>Overdækning pr. 1. januar</t>
  </si>
  <si>
    <t>Årets overdækning, jf. note 1</t>
  </si>
  <si>
    <t>Overdækning pr. 31. december</t>
  </si>
  <si>
    <t>Note 14 Gæld til finansielle institutter</t>
  </si>
  <si>
    <t>Kursværdi</t>
  </si>
  <si>
    <t>Banklån</t>
  </si>
  <si>
    <t>Gæld til finansielle institutter i alt</t>
  </si>
  <si>
    <t>Note 15 Leverandører af varer og tjenesteydelser</t>
  </si>
  <si>
    <t>Skyldige lønudgifter</t>
  </si>
  <si>
    <t>Leverandører af varer og tjenesteydelser i alt</t>
  </si>
  <si>
    <t>Note 5 Andre driftsindtægter</t>
  </si>
  <si>
    <t>Note 6 Finansielle indtægter</t>
  </si>
  <si>
    <t>Note 7 Finansielle omkostninger</t>
  </si>
  <si>
    <t>Andelskapital</t>
  </si>
  <si>
    <t>Gæld til finansielle institutter</t>
  </si>
  <si>
    <t>Leverandører af varer og tjenesteydelser</t>
  </si>
  <si>
    <t>Ingen aktuelle</t>
  </si>
  <si>
    <t>el-afgifter produktion vf til balance</t>
  </si>
  <si>
    <t>KM-godtgørelse</t>
  </si>
  <si>
    <t>Opkrævning</t>
  </si>
  <si>
    <t>Projektudg. MidtAlsVand</t>
  </si>
  <si>
    <t>Netto vandsamarbejde</t>
  </si>
  <si>
    <t>LER-forespørgsler</t>
  </si>
  <si>
    <t>Resultatopgørelse for 2024</t>
  </si>
  <si>
    <t>Balance pr. 31. december 2024</t>
  </si>
  <si>
    <t>Noter til resultatopgørelsen for 2024</t>
  </si>
  <si>
    <t>Noter til balancen for 2024</t>
  </si>
  <si>
    <t>tkr.</t>
  </si>
  <si>
    <t>20230tkr.</t>
  </si>
  <si>
    <t>20 år</t>
  </si>
  <si>
    <t>Boringer</t>
  </si>
  <si>
    <t xml:space="preserve">      </t>
  </si>
  <si>
    <t>Overdækning/underdækning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</si>
</sst>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64" fontId="0" fillId="0" borderId="0" xfId="1" applyNumberFormat="1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3" fontId="0" fillId="0" borderId="0" xfId="1" applyNumberFormat="1" applyFont="1"/>
    <xf numFmtId="3" fontId="5" fillId="0" borderId="0" xfId="1" applyNumberFormat="1" applyFont="1"/>
    <xf numFmtId="3" fontId="1" fillId="0" borderId="0" xfId="1" applyNumberFormat="1" applyFont="1"/>
    <xf numFmtId="3" fontId="6" fillId="0" borderId="0" xfId="1" applyNumberFormat="1" applyFont="1"/>
    <xf numFmtId="3" fontId="5" fillId="0" borderId="0" xfId="1" applyNumberFormat="1" applyFont="1" applyBorder="1"/>
    <xf numFmtId="3" fontId="0" fillId="0" borderId="0" xfId="0" applyNumberFormat="1"/>
    <xf numFmtId="0" fontId="1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3" fontId="1" fillId="0" borderId="0" xfId="0" applyNumberFormat="1" applyFont="1"/>
    <xf numFmtId="3" fontId="7" fillId="0" borderId="0" xfId="0" applyNumberFormat="1" applyFont="1"/>
    <xf numFmtId="3" fontId="9" fillId="0" borderId="0" xfId="0" applyNumberFormat="1" applyFont="1"/>
    <xf numFmtId="0" fontId="10" fillId="0" borderId="0" xfId="0" applyFont="1"/>
    <xf numFmtId="3" fontId="10" fillId="0" borderId="0" xfId="0" applyNumberFormat="1" applyFont="1"/>
    <xf numFmtId="0" fontId="11" fillId="0" borderId="0" xfId="0" applyFont="1"/>
    <xf numFmtId="3" fontId="2" fillId="0" borderId="0" xfId="1" applyNumberFormat="1" applyFon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justify" vertical="center" wrapText="1"/>
    </xf>
    <xf numFmtId="0" fontId="13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view="pageLayout" workbookViewId="0">
      <selection activeCell="A26" sqref="A26"/>
    </sheetView>
  </sheetViews>
  <sheetFormatPr defaultRowHeight="14.4" x14ac:dyDescent="0.3"/>
  <cols>
    <col min="1" max="1" width="28" bestFit="1" customWidth="1"/>
    <col min="3" max="3" width="11" bestFit="1" customWidth="1"/>
  </cols>
  <sheetData>
    <row r="1" spans="1:6" ht="21" x14ac:dyDescent="0.4">
      <c r="A1" s="23" t="s">
        <v>150</v>
      </c>
      <c r="B1" s="23"/>
      <c r="C1" s="23"/>
    </row>
    <row r="3" spans="1:6" x14ac:dyDescent="0.3">
      <c r="B3" s="1"/>
      <c r="C3" s="1" t="s">
        <v>70</v>
      </c>
    </row>
    <row r="4" spans="1:6" x14ac:dyDescent="0.3">
      <c r="B4" s="1"/>
      <c r="C4" s="4">
        <v>2024</v>
      </c>
      <c r="E4">
        <v>2023</v>
      </c>
    </row>
    <row r="5" spans="1:6" x14ac:dyDescent="0.3">
      <c r="B5" s="1" t="s">
        <v>19</v>
      </c>
      <c r="C5" s="4" t="s">
        <v>71</v>
      </c>
      <c r="E5" t="s">
        <v>154</v>
      </c>
      <c r="F5" t="s">
        <v>158</v>
      </c>
    </row>
    <row r="6" spans="1:6" x14ac:dyDescent="0.3">
      <c r="B6" s="1"/>
      <c r="C6" s="4"/>
    </row>
    <row r="7" spans="1:6" x14ac:dyDescent="0.3">
      <c r="A7" s="1" t="s">
        <v>72</v>
      </c>
      <c r="B7">
        <v>1</v>
      </c>
      <c r="C7" s="5">
        <f>'noter resultatopgørelse'!B14</f>
        <v>336991</v>
      </c>
      <c r="E7">
        <v>429</v>
      </c>
    </row>
    <row r="8" spans="1:6" ht="16.2" x14ac:dyDescent="0.45">
      <c r="A8" t="s">
        <v>6</v>
      </c>
      <c r="B8">
        <v>2</v>
      </c>
      <c r="C8" s="6">
        <f>-'noter resultatopgørelse'!B32</f>
        <v>-118523.2</v>
      </c>
      <c r="E8">
        <v>-164</v>
      </c>
    </row>
    <row r="9" spans="1:6" x14ac:dyDescent="0.3">
      <c r="C9" s="5"/>
    </row>
    <row r="10" spans="1:6" x14ac:dyDescent="0.3">
      <c r="A10" s="1" t="s">
        <v>73</v>
      </c>
      <c r="B10" s="1"/>
      <c r="C10" s="7">
        <f>SUM(C7:C9)</f>
        <v>218467.8</v>
      </c>
      <c r="E10">
        <f>SUM(E7:E9)</f>
        <v>265</v>
      </c>
    </row>
    <row r="11" spans="1:6" x14ac:dyDescent="0.3">
      <c r="C11" s="5"/>
    </row>
    <row r="12" spans="1:6" x14ac:dyDescent="0.3">
      <c r="A12" t="s">
        <v>15</v>
      </c>
      <c r="B12">
        <v>3</v>
      </c>
      <c r="C12" s="5">
        <f>-'noter resultatopgørelse'!B42</f>
        <v>-174914</v>
      </c>
      <c r="E12">
        <v>248</v>
      </c>
    </row>
    <row r="13" spans="1:6" ht="16.2" x14ac:dyDescent="0.45">
      <c r="A13" t="s">
        <v>20</v>
      </c>
      <c r="B13">
        <v>4</v>
      </c>
      <c r="C13" s="6">
        <f>-'noter resultatopgørelse'!B61</f>
        <v>-65257.36</v>
      </c>
      <c r="E13">
        <v>31</v>
      </c>
    </row>
    <row r="14" spans="1:6" x14ac:dyDescent="0.3">
      <c r="C14" s="5"/>
    </row>
    <row r="15" spans="1:6" x14ac:dyDescent="0.3">
      <c r="A15" s="1" t="s">
        <v>74</v>
      </c>
      <c r="B15" s="1"/>
      <c r="C15" s="7">
        <f>SUM(C10:C14)</f>
        <v>-21703.560000000012</v>
      </c>
      <c r="E15">
        <f>E10-(E12+E13)</f>
        <v>-14</v>
      </c>
    </row>
    <row r="16" spans="1:6" x14ac:dyDescent="0.3">
      <c r="C16" s="5"/>
    </row>
    <row r="17" spans="1:5" ht="16.2" x14ac:dyDescent="0.45">
      <c r="A17" t="s">
        <v>29</v>
      </c>
      <c r="B17">
        <v>5</v>
      </c>
      <c r="C17" s="6">
        <f>'noter resultatopgørelse'!B70</f>
        <v>9640</v>
      </c>
      <c r="E17">
        <v>7</v>
      </c>
    </row>
    <row r="18" spans="1:5" x14ac:dyDescent="0.3">
      <c r="C18" s="5"/>
    </row>
    <row r="19" spans="1:5" x14ac:dyDescent="0.3">
      <c r="A19" s="1" t="s">
        <v>75</v>
      </c>
      <c r="B19" s="1"/>
      <c r="C19" s="7">
        <f>SUM(C15+C17)</f>
        <v>-12063.560000000012</v>
      </c>
      <c r="E19">
        <f>SUM(E15:E17)</f>
        <v>-7</v>
      </c>
    </row>
    <row r="20" spans="1:5" x14ac:dyDescent="0.3">
      <c r="A20" t="s">
        <v>34</v>
      </c>
      <c r="B20">
        <v>6</v>
      </c>
      <c r="C20" s="5">
        <f>'noter resultatopgørelse'!B76</f>
        <v>12064</v>
      </c>
      <c r="E20">
        <v>7</v>
      </c>
    </row>
    <row r="21" spans="1:5" ht="16.2" x14ac:dyDescent="0.45">
      <c r="A21" t="s">
        <v>38</v>
      </c>
      <c r="B21">
        <v>7</v>
      </c>
      <c r="C21" s="6">
        <f>-'noter resultatopgørelse'!B83</f>
        <v>0</v>
      </c>
      <c r="E21">
        <v>0</v>
      </c>
    </row>
    <row r="22" spans="1:5" x14ac:dyDescent="0.3">
      <c r="C22" s="5"/>
    </row>
    <row r="23" spans="1:5" ht="16.2" x14ac:dyDescent="0.45">
      <c r="A23" s="1" t="s">
        <v>69</v>
      </c>
      <c r="B23" s="1"/>
      <c r="C23" s="8">
        <f>SUM(C19:C22)</f>
        <v>0.43999999998777639</v>
      </c>
      <c r="E23">
        <v>0</v>
      </c>
    </row>
  </sheetData>
  <mergeCells count="1">
    <mergeCell ref="A1:C1"/>
  </mergeCells>
  <pageMargins left="0.7" right="0.7" top="0.75" bottom="0.75" header="0.3" footer="0.3"/>
  <pageSetup paperSize="9" orientation="portrait" r:id="rId1"/>
  <headerFooter>
    <oddHeader>&amp;CÅrsregnskab 2024
Hundslev Vandværk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1"/>
  <sheetViews>
    <sheetView view="pageLayout" workbookViewId="0">
      <selection activeCell="C23" sqref="C23"/>
    </sheetView>
  </sheetViews>
  <sheetFormatPr defaultRowHeight="14.4" x14ac:dyDescent="0.3"/>
  <cols>
    <col min="1" max="1" width="46.6640625" customWidth="1"/>
    <col min="3" max="3" width="10.5546875" bestFit="1" customWidth="1"/>
    <col min="4" max="4" width="10.5546875" customWidth="1"/>
  </cols>
  <sheetData>
    <row r="1" spans="1:5" ht="18" x14ac:dyDescent="0.35">
      <c r="A1" s="24" t="s">
        <v>151</v>
      </c>
      <c r="B1" s="24"/>
      <c r="C1" s="24"/>
      <c r="D1" s="20"/>
    </row>
    <row r="3" spans="1:5" x14ac:dyDescent="0.3">
      <c r="A3" s="1"/>
      <c r="B3" s="1"/>
      <c r="C3" s="4">
        <v>2024</v>
      </c>
      <c r="D3" s="4"/>
      <c r="E3">
        <v>2023</v>
      </c>
    </row>
    <row r="4" spans="1:5" ht="18" x14ac:dyDescent="0.35">
      <c r="A4" s="18" t="s">
        <v>44</v>
      </c>
      <c r="B4" s="1" t="s">
        <v>82</v>
      </c>
      <c r="C4" s="4" t="s">
        <v>71</v>
      </c>
      <c r="D4" s="4"/>
      <c r="E4" t="s">
        <v>154</v>
      </c>
    </row>
    <row r="6" spans="1:5" x14ac:dyDescent="0.3">
      <c r="A6" t="s">
        <v>77</v>
      </c>
      <c r="B6">
        <v>8</v>
      </c>
      <c r="C6" s="10">
        <f>'noter balance'!B17</f>
        <v>0</v>
      </c>
      <c r="D6" s="10"/>
      <c r="E6">
        <v>0</v>
      </c>
    </row>
    <row r="7" spans="1:5" x14ac:dyDescent="0.3">
      <c r="A7" t="s">
        <v>78</v>
      </c>
      <c r="C7" s="10">
        <f>'noter balance'!C17</f>
        <v>507673</v>
      </c>
      <c r="D7" s="10"/>
      <c r="E7">
        <v>588</v>
      </c>
    </row>
    <row r="8" spans="1:5" x14ac:dyDescent="0.3">
      <c r="A8" t="s">
        <v>57</v>
      </c>
      <c r="C8" s="14">
        <f>'noter balance'!D17</f>
        <v>4582717</v>
      </c>
      <c r="D8" s="14"/>
      <c r="E8">
        <v>4410</v>
      </c>
    </row>
    <row r="9" spans="1:5" x14ac:dyDescent="0.3">
      <c r="C9" s="10"/>
      <c r="D9" s="10"/>
    </row>
    <row r="10" spans="1:5" x14ac:dyDescent="0.3">
      <c r="A10" s="1" t="s">
        <v>45</v>
      </c>
      <c r="B10" s="1"/>
      <c r="C10" s="15">
        <f>SUM(C6:C8)</f>
        <v>5090390</v>
      </c>
      <c r="D10" s="15"/>
      <c r="E10">
        <v>4997</v>
      </c>
    </row>
    <row r="11" spans="1:5" x14ac:dyDescent="0.3">
      <c r="C11" s="10"/>
      <c r="D11" s="10"/>
    </row>
    <row r="12" spans="1:5" x14ac:dyDescent="0.3">
      <c r="A12" s="1" t="s">
        <v>46</v>
      </c>
      <c r="B12" s="1"/>
      <c r="C12" s="13">
        <f>C10</f>
        <v>5090390</v>
      </c>
      <c r="D12" s="13"/>
      <c r="E12">
        <v>4997</v>
      </c>
    </row>
    <row r="13" spans="1:5" x14ac:dyDescent="0.3">
      <c r="C13" s="10"/>
      <c r="D13" s="10"/>
    </row>
    <row r="14" spans="1:5" x14ac:dyDescent="0.3">
      <c r="A14" t="s">
        <v>79</v>
      </c>
      <c r="B14">
        <v>9</v>
      </c>
      <c r="C14" s="10">
        <f>'noter balance'!C22</f>
        <v>11815</v>
      </c>
      <c r="D14" s="10"/>
      <c r="E14">
        <v>9</v>
      </c>
    </row>
    <row r="15" spans="1:5" x14ac:dyDescent="0.3">
      <c r="A15" t="s">
        <v>51</v>
      </c>
      <c r="B15">
        <v>10</v>
      </c>
      <c r="C15" s="10">
        <f>'noter balance'!C27</f>
        <v>0</v>
      </c>
      <c r="D15" s="10"/>
    </row>
    <row r="16" spans="1:5" x14ac:dyDescent="0.3">
      <c r="A16" t="s">
        <v>80</v>
      </c>
      <c r="C16" s="14">
        <v>0</v>
      </c>
      <c r="D16" s="14"/>
    </row>
    <row r="17" spans="1:5" x14ac:dyDescent="0.3">
      <c r="C17" s="10"/>
      <c r="D17" s="10"/>
    </row>
    <row r="18" spans="1:5" x14ac:dyDescent="0.3">
      <c r="A18" s="1" t="s">
        <v>52</v>
      </c>
      <c r="B18" s="1"/>
      <c r="C18" s="13">
        <f>SUM(C14:C17)</f>
        <v>11815</v>
      </c>
      <c r="D18" s="13"/>
      <c r="E18">
        <v>9</v>
      </c>
    </row>
    <row r="19" spans="1:5" x14ac:dyDescent="0.3">
      <c r="C19" s="10"/>
      <c r="D19" s="10"/>
    </row>
    <row r="20" spans="1:5" x14ac:dyDescent="0.3">
      <c r="A20" s="1" t="s">
        <v>47</v>
      </c>
      <c r="B20">
        <v>11</v>
      </c>
      <c r="C20" s="13">
        <f>'noter balance'!C30</f>
        <v>0</v>
      </c>
      <c r="D20" s="13"/>
    </row>
    <row r="21" spans="1:5" x14ac:dyDescent="0.3">
      <c r="A21" s="1"/>
      <c r="B21" s="1"/>
      <c r="C21" s="13"/>
      <c r="D21" s="13"/>
    </row>
    <row r="22" spans="1:5" x14ac:dyDescent="0.3">
      <c r="A22" s="1" t="s">
        <v>81</v>
      </c>
      <c r="B22" s="1"/>
      <c r="C22" s="13">
        <v>1081360</v>
      </c>
      <c r="D22" s="13"/>
      <c r="E22">
        <v>1204</v>
      </c>
    </row>
    <row r="23" spans="1:5" x14ac:dyDescent="0.3">
      <c r="A23" s="1"/>
      <c r="B23" s="1"/>
      <c r="C23" s="13"/>
      <c r="D23" s="13"/>
    </row>
    <row r="24" spans="1:5" x14ac:dyDescent="0.3">
      <c r="A24" s="1" t="s">
        <v>48</v>
      </c>
      <c r="B24" s="1"/>
      <c r="C24" s="13">
        <f>SUM(C18:C22)</f>
        <v>1093175</v>
      </c>
      <c r="D24" s="13"/>
      <c r="E24">
        <v>1213</v>
      </c>
    </row>
    <row r="25" spans="1:5" x14ac:dyDescent="0.3">
      <c r="C25" s="10"/>
      <c r="D25" s="10"/>
    </row>
    <row r="26" spans="1:5" ht="15.6" x14ac:dyDescent="0.3">
      <c r="A26" s="16" t="s">
        <v>49</v>
      </c>
      <c r="B26" s="16"/>
      <c r="C26" s="17">
        <f>C24+C12</f>
        <v>6183565</v>
      </c>
      <c r="D26" s="17"/>
      <c r="E26">
        <v>6211</v>
      </c>
    </row>
    <row r="27" spans="1:5" x14ac:dyDescent="0.3">
      <c r="C27" s="10"/>
      <c r="D27" s="10"/>
    </row>
    <row r="28" spans="1:5" x14ac:dyDescent="0.3">
      <c r="C28" s="10"/>
      <c r="D28" s="10"/>
    </row>
    <row r="29" spans="1:5" x14ac:dyDescent="0.3">
      <c r="C29" s="10"/>
      <c r="D29" s="10"/>
    </row>
    <row r="30" spans="1:5" x14ac:dyDescent="0.3">
      <c r="C30" s="10"/>
      <c r="D30" s="10"/>
    </row>
    <row r="31" spans="1:5" x14ac:dyDescent="0.3">
      <c r="C31" s="10"/>
      <c r="D31" s="10"/>
    </row>
    <row r="32" spans="1:5" x14ac:dyDescent="0.3">
      <c r="C32" s="10"/>
      <c r="D32" s="10"/>
    </row>
    <row r="33" spans="3:4" x14ac:dyDescent="0.3">
      <c r="C33" s="10"/>
      <c r="D33" s="10"/>
    </row>
    <row r="34" spans="3:4" x14ac:dyDescent="0.3">
      <c r="C34" s="10"/>
      <c r="D34" s="10"/>
    </row>
    <row r="35" spans="3:4" x14ac:dyDescent="0.3">
      <c r="C35" s="10"/>
      <c r="D35" s="10"/>
    </row>
    <row r="36" spans="3:4" x14ac:dyDescent="0.3">
      <c r="C36" s="10"/>
      <c r="D36" s="10"/>
    </row>
    <row r="37" spans="3:4" x14ac:dyDescent="0.3">
      <c r="C37" s="10"/>
      <c r="D37" s="10"/>
    </row>
    <row r="38" spans="3:4" x14ac:dyDescent="0.3">
      <c r="C38" s="10"/>
      <c r="D38" s="10"/>
    </row>
    <row r="39" spans="3:4" x14ac:dyDescent="0.3">
      <c r="C39" s="10"/>
      <c r="D39" s="10"/>
    </row>
    <row r="40" spans="3:4" x14ac:dyDescent="0.3">
      <c r="C40" s="10"/>
      <c r="D40" s="10"/>
    </row>
    <row r="41" spans="3:4" x14ac:dyDescent="0.3">
      <c r="C41" s="10"/>
      <c r="D41" s="10"/>
    </row>
    <row r="42" spans="3:4" x14ac:dyDescent="0.3">
      <c r="C42" s="10"/>
      <c r="D42" s="10"/>
    </row>
    <row r="43" spans="3:4" x14ac:dyDescent="0.3">
      <c r="C43" s="10"/>
      <c r="D43" s="10"/>
    </row>
    <row r="44" spans="3:4" x14ac:dyDescent="0.3">
      <c r="C44" s="10"/>
      <c r="D44" s="10"/>
    </row>
    <row r="45" spans="3:4" x14ac:dyDescent="0.3">
      <c r="C45" s="10"/>
      <c r="D45" s="10"/>
    </row>
    <row r="46" spans="3:4" x14ac:dyDescent="0.3">
      <c r="C46" s="10"/>
      <c r="D46" s="10"/>
    </row>
    <row r="47" spans="3:4" x14ac:dyDescent="0.3">
      <c r="C47" s="10"/>
      <c r="D47" s="10"/>
    </row>
    <row r="48" spans="3:4" x14ac:dyDescent="0.3">
      <c r="C48" s="10"/>
      <c r="D48" s="10"/>
    </row>
    <row r="49" spans="3:4" x14ac:dyDescent="0.3">
      <c r="C49" s="10"/>
      <c r="D49" s="10"/>
    </row>
    <row r="50" spans="3:4" x14ac:dyDescent="0.3">
      <c r="C50" s="10"/>
      <c r="D50" s="10"/>
    </row>
    <row r="51" spans="3:4" x14ac:dyDescent="0.3">
      <c r="C51" s="10"/>
      <c r="D51" s="10"/>
    </row>
  </sheetData>
  <mergeCells count="1">
    <mergeCell ref="A1:C1"/>
  </mergeCells>
  <pageMargins left="0.7" right="0.7" top="0.75" bottom="0.75" header="0.3" footer="0.3"/>
  <pageSetup paperSize="9" orientation="portrait" r:id="rId1"/>
  <headerFooter>
    <oddHeader>&amp;CÅrsregnskab 2024
Hundslev Vandværk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5"/>
  <sheetViews>
    <sheetView tabSelected="1" view="pageLayout" workbookViewId="0">
      <selection activeCell="A10" sqref="A10"/>
    </sheetView>
  </sheetViews>
  <sheetFormatPr defaultRowHeight="14.4" x14ac:dyDescent="0.3"/>
  <cols>
    <col min="1" max="1" width="34.33203125" customWidth="1"/>
    <col min="2" max="2" width="13.5546875" customWidth="1"/>
    <col min="3" max="3" width="15.109375" customWidth="1"/>
  </cols>
  <sheetData>
    <row r="1" spans="1:5" ht="18" x14ac:dyDescent="0.35">
      <c r="A1" s="24" t="s">
        <v>151</v>
      </c>
      <c r="B1" s="24"/>
      <c r="C1" s="24"/>
    </row>
    <row r="3" spans="1:5" x14ac:dyDescent="0.3">
      <c r="A3" s="1"/>
      <c r="B3" s="1"/>
      <c r="C3" s="4">
        <v>2024</v>
      </c>
      <c r="E3">
        <v>2023</v>
      </c>
    </row>
    <row r="4" spans="1:5" ht="18" x14ac:dyDescent="0.35">
      <c r="A4" s="18" t="s">
        <v>50</v>
      </c>
      <c r="B4" s="1" t="s">
        <v>82</v>
      </c>
      <c r="C4" s="4" t="s">
        <v>71</v>
      </c>
      <c r="E4" t="s">
        <v>154</v>
      </c>
    </row>
    <row r="5" spans="1:5" x14ac:dyDescent="0.3">
      <c r="A5" t="s">
        <v>140</v>
      </c>
      <c r="C5" s="14">
        <f>'noter balance'!C33</f>
        <v>5809149</v>
      </c>
      <c r="E5">
        <v>5809</v>
      </c>
    </row>
    <row r="6" spans="1:5" x14ac:dyDescent="0.3">
      <c r="A6" t="s">
        <v>76</v>
      </c>
      <c r="C6" s="14">
        <f>Resultatopgørelse!C23</f>
        <v>0.43999999998777639</v>
      </c>
      <c r="E6">
        <v>0</v>
      </c>
    </row>
    <row r="7" spans="1:5" x14ac:dyDescent="0.3">
      <c r="A7" s="1" t="s">
        <v>83</v>
      </c>
      <c r="B7" s="1">
        <v>12</v>
      </c>
      <c r="C7" s="13">
        <f>SUM(C5:C6)</f>
        <v>5809149.4400000004</v>
      </c>
      <c r="E7">
        <v>5809</v>
      </c>
    </row>
    <row r="8" spans="1:5" x14ac:dyDescent="0.3">
      <c r="C8" s="10"/>
    </row>
    <row r="9" spans="1:5" x14ac:dyDescent="0.3">
      <c r="A9" t="s">
        <v>159</v>
      </c>
      <c r="B9">
        <v>13</v>
      </c>
      <c r="C9" s="10">
        <f>'noter balance'!C40</f>
        <v>239200</v>
      </c>
      <c r="E9">
        <v>305</v>
      </c>
    </row>
    <row r="10" spans="1:5" x14ac:dyDescent="0.3">
      <c r="C10" s="10"/>
    </row>
    <row r="11" spans="1:5" x14ac:dyDescent="0.3">
      <c r="A11" t="s">
        <v>141</v>
      </c>
      <c r="B11">
        <v>14</v>
      </c>
      <c r="C11" s="10">
        <f>'noter balance'!C45</f>
        <v>0</v>
      </c>
      <c r="E11">
        <v>0</v>
      </c>
    </row>
    <row r="12" spans="1:5" x14ac:dyDescent="0.3">
      <c r="A12" t="s">
        <v>142</v>
      </c>
      <c r="B12">
        <v>15</v>
      </c>
      <c r="C12" s="10">
        <f>'noter balance'!C53</f>
        <v>135216</v>
      </c>
      <c r="E12">
        <v>97</v>
      </c>
    </row>
    <row r="13" spans="1:5" x14ac:dyDescent="0.3">
      <c r="C13" s="10"/>
    </row>
    <row r="14" spans="1:5" x14ac:dyDescent="0.3">
      <c r="A14" s="1" t="s">
        <v>84</v>
      </c>
      <c r="B14" s="1"/>
      <c r="C14" s="13">
        <f>SUM(C9:C12)</f>
        <v>374416</v>
      </c>
      <c r="E14">
        <v>402</v>
      </c>
    </row>
    <row r="15" spans="1:5" x14ac:dyDescent="0.3">
      <c r="A15" s="1"/>
      <c r="B15" s="1"/>
      <c r="C15" s="13"/>
    </row>
    <row r="16" spans="1:5" ht="15.6" x14ac:dyDescent="0.3">
      <c r="A16" s="16" t="s">
        <v>50</v>
      </c>
      <c r="B16" s="1"/>
      <c r="C16" s="13">
        <f>C14+C7</f>
        <v>6183565.4400000004</v>
      </c>
      <c r="E16">
        <v>6211</v>
      </c>
    </row>
    <row r="17" spans="1:3" x14ac:dyDescent="0.3">
      <c r="C17" s="10"/>
    </row>
    <row r="18" spans="1:3" x14ac:dyDescent="0.3">
      <c r="C18" s="10"/>
    </row>
    <row r="19" spans="1:3" x14ac:dyDescent="0.3">
      <c r="C19" s="10"/>
    </row>
    <row r="20" spans="1:3" x14ac:dyDescent="0.3">
      <c r="C20" s="10"/>
    </row>
    <row r="21" spans="1:3" x14ac:dyDescent="0.3">
      <c r="C21" s="10"/>
    </row>
    <row r="25" spans="1:3" x14ac:dyDescent="0.3">
      <c r="A25" s="1" t="s">
        <v>85</v>
      </c>
      <c r="B25" s="1"/>
      <c r="C25" t="s">
        <v>143</v>
      </c>
    </row>
  </sheetData>
  <mergeCells count="1">
    <mergeCell ref="A1:C1"/>
  </mergeCells>
  <pageMargins left="0.7" right="0.7" top="0.75" bottom="0.75" header="0.3" footer="0.3"/>
  <pageSetup paperSize="9" orientation="portrait" r:id="rId1"/>
  <headerFooter>
    <oddHeader>&amp;CÅrsregnskab for 2024
Hundslev Vandværk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59"/>
  <sheetViews>
    <sheetView view="pageLayout" topLeftCell="A4" workbookViewId="0">
      <selection activeCell="A17" sqref="A17"/>
    </sheetView>
  </sheetViews>
  <sheetFormatPr defaultRowHeight="14.4" x14ac:dyDescent="0.3"/>
  <cols>
    <col min="1" max="1" width="47.109375" customWidth="1"/>
    <col min="2" max="2" width="10.33203125" bestFit="1" customWidth="1"/>
  </cols>
  <sheetData>
    <row r="1" spans="1:4" x14ac:dyDescent="0.3">
      <c r="A1" s="1" t="s">
        <v>152</v>
      </c>
    </row>
    <row r="2" spans="1:4" x14ac:dyDescent="0.3">
      <c r="B2" s="11">
        <v>2024</v>
      </c>
      <c r="D2">
        <v>2023</v>
      </c>
    </row>
    <row r="3" spans="1:4" x14ac:dyDescent="0.3">
      <c r="B3" s="12" t="s">
        <v>71</v>
      </c>
      <c r="D3" t="s">
        <v>154</v>
      </c>
    </row>
    <row r="4" spans="1:4" x14ac:dyDescent="0.3">
      <c r="A4" s="1" t="s">
        <v>90</v>
      </c>
      <c r="B4" s="2"/>
    </row>
    <row r="5" spans="1:4" x14ac:dyDescent="0.3">
      <c r="A5" t="s">
        <v>0</v>
      </c>
      <c r="B5" s="5">
        <v>102660</v>
      </c>
      <c r="D5">
        <v>94</v>
      </c>
    </row>
    <row r="6" spans="1:4" x14ac:dyDescent="0.3">
      <c r="A6" t="s">
        <v>1</v>
      </c>
      <c r="B6" s="5">
        <v>166431</v>
      </c>
      <c r="D6">
        <v>146</v>
      </c>
    </row>
    <row r="7" spans="1:4" x14ac:dyDescent="0.3">
      <c r="A7" t="s">
        <v>2</v>
      </c>
      <c r="B7" s="5">
        <v>0</v>
      </c>
    </row>
    <row r="8" spans="1:4" x14ac:dyDescent="0.3">
      <c r="A8" t="s">
        <v>3</v>
      </c>
      <c r="B8" s="5">
        <v>0</v>
      </c>
    </row>
    <row r="9" spans="1:4" x14ac:dyDescent="0.3">
      <c r="A9" t="s">
        <v>148</v>
      </c>
      <c r="B9" s="5">
        <v>0</v>
      </c>
      <c r="D9">
        <v>2</v>
      </c>
    </row>
    <row r="10" spans="1:4" x14ac:dyDescent="0.3">
      <c r="A10" t="s">
        <v>4</v>
      </c>
      <c r="B10" s="5">
        <v>2100</v>
      </c>
      <c r="D10">
        <v>3</v>
      </c>
    </row>
    <row r="11" spans="1:4" x14ac:dyDescent="0.3">
      <c r="A11" t="s">
        <v>5</v>
      </c>
      <c r="B11" s="5">
        <v>0</v>
      </c>
    </row>
    <row r="12" spans="1:4" x14ac:dyDescent="0.3">
      <c r="A12" t="s">
        <v>101</v>
      </c>
      <c r="B12" s="5">
        <v>0</v>
      </c>
    </row>
    <row r="13" spans="1:4" ht="16.2" x14ac:dyDescent="0.45">
      <c r="A13" t="s">
        <v>159</v>
      </c>
      <c r="B13" s="9">
        <v>65800</v>
      </c>
      <c r="D13">
        <v>185</v>
      </c>
    </row>
    <row r="14" spans="1:4" s="1" customFormat="1" ht="16.2" x14ac:dyDescent="0.45">
      <c r="A14" s="1" t="s">
        <v>89</v>
      </c>
      <c r="B14" s="8">
        <f>SUM(B5:B13)</f>
        <v>336991</v>
      </c>
      <c r="D14" s="1">
        <f>SUM(D5:D13)</f>
        <v>430</v>
      </c>
    </row>
    <row r="15" spans="1:4" x14ac:dyDescent="0.3">
      <c r="B15" s="5"/>
    </row>
    <row r="16" spans="1:4" x14ac:dyDescent="0.3">
      <c r="B16" s="5"/>
    </row>
    <row r="17" spans="1:4" x14ac:dyDescent="0.3">
      <c r="A17" s="1" t="s">
        <v>86</v>
      </c>
      <c r="B17" s="5"/>
    </row>
    <row r="18" spans="1:4" x14ac:dyDescent="0.3">
      <c r="A18" t="s">
        <v>7</v>
      </c>
      <c r="B18" s="5">
        <v>199.2</v>
      </c>
      <c r="D18">
        <v>42</v>
      </c>
    </row>
    <row r="19" spans="1:4" x14ac:dyDescent="0.3">
      <c r="A19" t="s">
        <v>93</v>
      </c>
      <c r="B19" s="5">
        <v>108</v>
      </c>
    </row>
    <row r="20" spans="1:4" x14ac:dyDescent="0.3">
      <c r="A20" t="s">
        <v>8</v>
      </c>
      <c r="B20" s="5">
        <v>1432</v>
      </c>
    </row>
    <row r="21" spans="1:4" x14ac:dyDescent="0.3">
      <c r="A21" t="s">
        <v>68</v>
      </c>
      <c r="B21" s="5">
        <v>35919</v>
      </c>
      <c r="D21">
        <v>14</v>
      </c>
    </row>
    <row r="22" spans="1:4" x14ac:dyDescent="0.3">
      <c r="A22" t="s">
        <v>144</v>
      </c>
      <c r="B22" s="5">
        <v>-16916</v>
      </c>
    </row>
    <row r="23" spans="1:4" x14ac:dyDescent="0.3">
      <c r="A23" t="s">
        <v>87</v>
      </c>
      <c r="B23" s="5">
        <v>9189</v>
      </c>
      <c r="D23">
        <v>17</v>
      </c>
    </row>
    <row r="24" spans="1:4" x14ac:dyDescent="0.3">
      <c r="A24" t="s">
        <v>94</v>
      </c>
      <c r="B24" s="5">
        <v>0</v>
      </c>
    </row>
    <row r="25" spans="1:4" x14ac:dyDescent="0.3">
      <c r="A25" t="s">
        <v>64</v>
      </c>
      <c r="B25" s="5">
        <v>0</v>
      </c>
    </row>
    <row r="26" spans="1:4" x14ac:dyDescent="0.3">
      <c r="A26" t="s">
        <v>9</v>
      </c>
      <c r="B26" s="5">
        <v>0</v>
      </c>
    </row>
    <row r="27" spans="1:4" x14ac:dyDescent="0.3">
      <c r="A27" t="s">
        <v>10</v>
      </c>
      <c r="B27" s="5">
        <v>0</v>
      </c>
    </row>
    <row r="28" spans="1:4" x14ac:dyDescent="0.3">
      <c r="A28" t="s">
        <v>11</v>
      </c>
      <c r="B28" s="5">
        <v>468</v>
      </c>
      <c r="D28">
        <v>1</v>
      </c>
    </row>
    <row r="29" spans="1:4" x14ac:dyDescent="0.3">
      <c r="A29" t="s">
        <v>12</v>
      </c>
      <c r="B29" s="5">
        <v>8002</v>
      </c>
      <c r="D29">
        <v>9</v>
      </c>
    </row>
    <row r="30" spans="1:4" x14ac:dyDescent="0.3">
      <c r="A30" t="s">
        <v>13</v>
      </c>
      <c r="B30" s="5">
        <v>0</v>
      </c>
    </row>
    <row r="31" spans="1:4" ht="16.2" x14ac:dyDescent="0.45">
      <c r="A31" t="s">
        <v>91</v>
      </c>
      <c r="B31" s="9">
        <v>80122</v>
      </c>
      <c r="D31">
        <v>80</v>
      </c>
    </row>
    <row r="32" spans="1:4" s="1" customFormat="1" ht="16.2" x14ac:dyDescent="0.45">
      <c r="A32" s="1" t="s">
        <v>14</v>
      </c>
      <c r="B32" s="8">
        <f>SUM(B18:B31)</f>
        <v>118523.2</v>
      </c>
      <c r="D32" s="1">
        <f>SUM(D18:D31)</f>
        <v>163</v>
      </c>
    </row>
    <row r="33" spans="1:4" x14ac:dyDescent="0.3">
      <c r="B33" s="5"/>
    </row>
    <row r="34" spans="1:4" x14ac:dyDescent="0.3">
      <c r="A34" s="1" t="s">
        <v>88</v>
      </c>
      <c r="B34" s="5"/>
    </row>
    <row r="35" spans="1:4" x14ac:dyDescent="0.3">
      <c r="A35" t="s">
        <v>95</v>
      </c>
      <c r="B35" s="5">
        <v>14237</v>
      </c>
      <c r="D35">
        <v>81</v>
      </c>
    </row>
    <row r="36" spans="1:4" x14ac:dyDescent="0.3">
      <c r="A36" t="s">
        <v>10</v>
      </c>
      <c r="B36" s="5"/>
    </row>
    <row r="37" spans="1:4" x14ac:dyDescent="0.3">
      <c r="A37" t="s">
        <v>16</v>
      </c>
      <c r="B37" s="5">
        <v>0</v>
      </c>
    </row>
    <row r="38" spans="1:4" x14ac:dyDescent="0.3">
      <c r="A38" t="s">
        <v>17</v>
      </c>
      <c r="B38" s="5">
        <v>0</v>
      </c>
    </row>
    <row r="39" spans="1:4" x14ac:dyDescent="0.3">
      <c r="A39" t="s">
        <v>11</v>
      </c>
      <c r="B39" s="5">
        <v>2414</v>
      </c>
      <c r="D39">
        <v>13</v>
      </c>
    </row>
    <row r="40" spans="1:4" x14ac:dyDescent="0.3">
      <c r="A40" t="s">
        <v>149</v>
      </c>
      <c r="B40" s="5">
        <v>1900</v>
      </c>
    </row>
    <row r="41" spans="1:4" ht="16.2" x14ac:dyDescent="0.45">
      <c r="A41" t="s">
        <v>91</v>
      </c>
      <c r="B41" s="9">
        <v>156363</v>
      </c>
      <c r="D41">
        <v>154</v>
      </c>
    </row>
    <row r="42" spans="1:4" ht="16.2" x14ac:dyDescent="0.45">
      <c r="A42" s="1" t="s">
        <v>18</v>
      </c>
      <c r="B42" s="8">
        <f>SUM(B35:B41)</f>
        <v>174914</v>
      </c>
      <c r="D42">
        <f>SUM(D35:D41)</f>
        <v>248</v>
      </c>
    </row>
    <row r="43" spans="1:4" x14ac:dyDescent="0.3">
      <c r="B43" s="5"/>
    </row>
    <row r="44" spans="1:4" x14ac:dyDescent="0.3">
      <c r="A44" s="1" t="s">
        <v>92</v>
      </c>
      <c r="B44" s="5"/>
    </row>
    <row r="45" spans="1:4" x14ac:dyDescent="0.3">
      <c r="A45" t="s">
        <v>21</v>
      </c>
      <c r="B45" s="5">
        <v>11850</v>
      </c>
      <c r="D45">
        <v>12</v>
      </c>
    </row>
    <row r="46" spans="1:4" x14ac:dyDescent="0.3">
      <c r="A46" t="s">
        <v>145</v>
      </c>
      <c r="B46" s="5">
        <v>1957</v>
      </c>
    </row>
    <row r="47" spans="1:4" x14ac:dyDescent="0.3">
      <c r="A47" t="s">
        <v>99</v>
      </c>
      <c r="B47" s="5">
        <v>6898</v>
      </c>
      <c r="D47">
        <v>5</v>
      </c>
    </row>
    <row r="48" spans="1:4" x14ac:dyDescent="0.3">
      <c r="A48" t="s">
        <v>96</v>
      </c>
      <c r="B48" s="5">
        <v>0</v>
      </c>
    </row>
    <row r="49" spans="1:4" x14ac:dyDescent="0.3">
      <c r="A49" t="s">
        <v>22</v>
      </c>
      <c r="B49" s="5">
        <v>0</v>
      </c>
    </row>
    <row r="50" spans="1:4" x14ac:dyDescent="0.3">
      <c r="A50" t="s">
        <v>23</v>
      </c>
      <c r="B50" s="5">
        <v>0</v>
      </c>
    </row>
    <row r="51" spans="1:4" x14ac:dyDescent="0.3">
      <c r="A51" t="s">
        <v>24</v>
      </c>
      <c r="B51" s="5">
        <v>2325</v>
      </c>
      <c r="D51">
        <v>1</v>
      </c>
    </row>
    <row r="52" spans="1:4" x14ac:dyDescent="0.3">
      <c r="A52" t="s">
        <v>25</v>
      </c>
      <c r="B52" s="5">
        <v>1801</v>
      </c>
      <c r="D52">
        <v>1</v>
      </c>
    </row>
    <row r="53" spans="1:4" x14ac:dyDescent="0.3">
      <c r="A53" t="s">
        <v>26</v>
      </c>
      <c r="B53" s="5">
        <v>2386</v>
      </c>
    </row>
    <row r="54" spans="1:4" x14ac:dyDescent="0.3">
      <c r="A54" t="s">
        <v>97</v>
      </c>
      <c r="B54" s="5">
        <v>6384</v>
      </c>
      <c r="D54">
        <v>11</v>
      </c>
    </row>
    <row r="55" spans="1:4" x14ac:dyDescent="0.3">
      <c r="A55" t="s">
        <v>98</v>
      </c>
      <c r="B55" s="5">
        <v>0</v>
      </c>
    </row>
    <row r="56" spans="1:4" x14ac:dyDescent="0.3">
      <c r="A56" t="s">
        <v>27</v>
      </c>
      <c r="B56" s="5">
        <v>0</v>
      </c>
    </row>
    <row r="57" spans="1:4" x14ac:dyDescent="0.3">
      <c r="A57" t="s">
        <v>12</v>
      </c>
      <c r="B57" s="5">
        <v>2395</v>
      </c>
    </row>
    <row r="58" spans="1:4" x14ac:dyDescent="0.3">
      <c r="A58" t="s">
        <v>100</v>
      </c>
      <c r="B58" s="19">
        <v>90</v>
      </c>
    </row>
    <row r="59" spans="1:4" x14ac:dyDescent="0.3">
      <c r="A59" t="s">
        <v>146</v>
      </c>
      <c r="B59" s="19">
        <v>13635</v>
      </c>
    </row>
    <row r="60" spans="1:4" x14ac:dyDescent="0.3">
      <c r="A60" t="s">
        <v>147</v>
      </c>
      <c r="B60" s="19">
        <v>15536.36</v>
      </c>
    </row>
    <row r="61" spans="1:4" ht="16.2" x14ac:dyDescent="0.45">
      <c r="A61" s="1" t="s">
        <v>28</v>
      </c>
      <c r="B61" s="8">
        <f>SUM(B45:B60)</f>
        <v>65257.36</v>
      </c>
      <c r="D61">
        <f>SUM(D45:D59)</f>
        <v>30</v>
      </c>
    </row>
    <row r="62" spans="1:4" x14ac:dyDescent="0.3">
      <c r="B62" s="10"/>
    </row>
    <row r="63" spans="1:4" x14ac:dyDescent="0.3">
      <c r="A63" s="1" t="s">
        <v>137</v>
      </c>
      <c r="B63" s="10"/>
    </row>
    <row r="64" spans="1:4" x14ac:dyDescent="0.3">
      <c r="A64" t="s">
        <v>65</v>
      </c>
      <c r="B64" s="5">
        <v>0</v>
      </c>
    </row>
    <row r="65" spans="1:4" x14ac:dyDescent="0.3">
      <c r="A65" t="s">
        <v>66</v>
      </c>
      <c r="B65" s="5">
        <v>0</v>
      </c>
    </row>
    <row r="66" spans="1:4" x14ac:dyDescent="0.3">
      <c r="A66" t="s">
        <v>30</v>
      </c>
      <c r="B66" s="5">
        <v>0</v>
      </c>
    </row>
    <row r="67" spans="1:4" x14ac:dyDescent="0.3">
      <c r="A67" t="s">
        <v>31</v>
      </c>
      <c r="B67" s="5">
        <v>0</v>
      </c>
    </row>
    <row r="68" spans="1:4" x14ac:dyDescent="0.3">
      <c r="A68" t="s">
        <v>148</v>
      </c>
      <c r="B68" s="5">
        <v>2720</v>
      </c>
    </row>
    <row r="69" spans="1:4" ht="16.2" x14ac:dyDescent="0.45">
      <c r="A69" t="s">
        <v>32</v>
      </c>
      <c r="B69" s="9">
        <v>6920</v>
      </c>
      <c r="D69">
        <v>7</v>
      </c>
    </row>
    <row r="70" spans="1:4" ht="16.2" x14ac:dyDescent="0.45">
      <c r="A70" s="1" t="s">
        <v>33</v>
      </c>
      <c r="B70" s="8">
        <f>SUM(B64:B69)</f>
        <v>9640</v>
      </c>
      <c r="D70">
        <v>7</v>
      </c>
    </row>
    <row r="71" spans="1:4" x14ac:dyDescent="0.3">
      <c r="B71" s="5"/>
    </row>
    <row r="72" spans="1:4" x14ac:dyDescent="0.3">
      <c r="A72" s="1" t="s">
        <v>138</v>
      </c>
      <c r="B72" s="5"/>
    </row>
    <row r="73" spans="1:4" x14ac:dyDescent="0.3">
      <c r="A73" t="s">
        <v>35</v>
      </c>
      <c r="B73" s="5">
        <v>12064</v>
      </c>
      <c r="D73">
        <v>7</v>
      </c>
    </row>
    <row r="74" spans="1:4" x14ac:dyDescent="0.3">
      <c r="A74" t="s">
        <v>67</v>
      </c>
      <c r="B74" s="5">
        <v>0</v>
      </c>
    </row>
    <row r="75" spans="1:4" ht="16.2" x14ac:dyDescent="0.45">
      <c r="A75" t="s">
        <v>36</v>
      </c>
      <c r="B75" s="9">
        <v>0</v>
      </c>
    </row>
    <row r="76" spans="1:4" ht="16.2" x14ac:dyDescent="0.45">
      <c r="A76" s="1" t="s">
        <v>37</v>
      </c>
      <c r="B76" s="8">
        <f>SUM(B73:B75)</f>
        <v>12064</v>
      </c>
    </row>
    <row r="77" spans="1:4" x14ac:dyDescent="0.3">
      <c r="B77" s="5"/>
    </row>
    <row r="78" spans="1:4" x14ac:dyDescent="0.3">
      <c r="A78" s="1" t="s">
        <v>139</v>
      </c>
      <c r="B78" s="5"/>
    </row>
    <row r="79" spans="1:4" x14ac:dyDescent="0.3">
      <c r="A79" t="s">
        <v>39</v>
      </c>
      <c r="B79" s="5">
        <v>0</v>
      </c>
    </row>
    <row r="80" spans="1:4" x14ac:dyDescent="0.3">
      <c r="A80" t="s">
        <v>40</v>
      </c>
      <c r="B80" s="5">
        <v>0</v>
      </c>
    </row>
    <row r="81" spans="1:2" x14ac:dyDescent="0.3">
      <c r="A81" t="s">
        <v>41</v>
      </c>
      <c r="B81" s="5">
        <v>0</v>
      </c>
    </row>
    <row r="82" spans="1:2" ht="16.2" x14ac:dyDescent="0.45">
      <c r="A82" t="s">
        <v>42</v>
      </c>
      <c r="B82" s="9">
        <v>0</v>
      </c>
    </row>
    <row r="83" spans="1:2" ht="16.2" x14ac:dyDescent="0.45">
      <c r="A83" s="1" t="s">
        <v>43</v>
      </c>
      <c r="B83" s="8">
        <f>SUM(B79:B82)</f>
        <v>0</v>
      </c>
    </row>
    <row r="84" spans="1:2" x14ac:dyDescent="0.3">
      <c r="B84" s="2"/>
    </row>
    <row r="85" spans="1:2" x14ac:dyDescent="0.3">
      <c r="B85" s="2"/>
    </row>
    <row r="86" spans="1:2" x14ac:dyDescent="0.3">
      <c r="B86" s="2"/>
    </row>
    <row r="87" spans="1:2" x14ac:dyDescent="0.3">
      <c r="B87" s="2"/>
    </row>
    <row r="88" spans="1:2" x14ac:dyDescent="0.3">
      <c r="B88" s="2"/>
    </row>
    <row r="89" spans="1:2" x14ac:dyDescent="0.3">
      <c r="B89" s="2"/>
    </row>
    <row r="90" spans="1:2" x14ac:dyDescent="0.3">
      <c r="B90" s="2"/>
    </row>
    <row r="91" spans="1:2" x14ac:dyDescent="0.3">
      <c r="B91" s="2"/>
    </row>
    <row r="92" spans="1:2" x14ac:dyDescent="0.3">
      <c r="B92" s="2"/>
    </row>
    <row r="93" spans="1:2" x14ac:dyDescent="0.3">
      <c r="B93" s="2"/>
    </row>
    <row r="94" spans="1:2" x14ac:dyDescent="0.3">
      <c r="B94" s="2"/>
    </row>
    <row r="95" spans="1:2" x14ac:dyDescent="0.3">
      <c r="B95" s="2"/>
    </row>
    <row r="96" spans="1:2" x14ac:dyDescent="0.3">
      <c r="B96" s="2"/>
    </row>
    <row r="97" spans="2:2" x14ac:dyDescent="0.3">
      <c r="B97" s="2"/>
    </row>
    <row r="98" spans="2:2" x14ac:dyDescent="0.3">
      <c r="B98" s="2"/>
    </row>
    <row r="99" spans="2:2" x14ac:dyDescent="0.3">
      <c r="B99" s="2"/>
    </row>
    <row r="100" spans="2:2" x14ac:dyDescent="0.3">
      <c r="B100" s="2"/>
    </row>
    <row r="101" spans="2:2" x14ac:dyDescent="0.3">
      <c r="B101" s="2"/>
    </row>
    <row r="102" spans="2:2" x14ac:dyDescent="0.3">
      <c r="B102" s="2"/>
    </row>
    <row r="103" spans="2:2" x14ac:dyDescent="0.3">
      <c r="B103" s="2"/>
    </row>
    <row r="104" spans="2:2" x14ac:dyDescent="0.3">
      <c r="B104" s="2"/>
    </row>
    <row r="105" spans="2:2" x14ac:dyDescent="0.3">
      <c r="B105" s="2"/>
    </row>
    <row r="106" spans="2:2" x14ac:dyDescent="0.3">
      <c r="B106" s="2"/>
    </row>
    <row r="107" spans="2:2" x14ac:dyDescent="0.3">
      <c r="B107" s="2"/>
    </row>
    <row r="108" spans="2:2" x14ac:dyDescent="0.3">
      <c r="B108" s="2"/>
    </row>
    <row r="109" spans="2:2" x14ac:dyDescent="0.3">
      <c r="B109" s="2"/>
    </row>
    <row r="110" spans="2:2" x14ac:dyDescent="0.3">
      <c r="B110" s="2"/>
    </row>
    <row r="111" spans="2:2" x14ac:dyDescent="0.3">
      <c r="B111" s="2"/>
    </row>
    <row r="112" spans="2:2" x14ac:dyDescent="0.3">
      <c r="B112" s="2"/>
    </row>
    <row r="113" spans="2:2" x14ac:dyDescent="0.3">
      <c r="B113" s="2"/>
    </row>
    <row r="114" spans="2:2" x14ac:dyDescent="0.3">
      <c r="B114" s="2"/>
    </row>
    <row r="115" spans="2:2" x14ac:dyDescent="0.3">
      <c r="B115" s="2"/>
    </row>
    <row r="116" spans="2:2" x14ac:dyDescent="0.3">
      <c r="B116" s="2"/>
    </row>
    <row r="117" spans="2:2" x14ac:dyDescent="0.3">
      <c r="B117" s="2"/>
    </row>
    <row r="118" spans="2:2" x14ac:dyDescent="0.3">
      <c r="B118" s="2"/>
    </row>
    <row r="119" spans="2:2" x14ac:dyDescent="0.3">
      <c r="B119" s="2"/>
    </row>
    <row r="120" spans="2:2" x14ac:dyDescent="0.3">
      <c r="B120" s="2"/>
    </row>
    <row r="121" spans="2:2" x14ac:dyDescent="0.3">
      <c r="B121" s="2"/>
    </row>
    <row r="122" spans="2:2" x14ac:dyDescent="0.3">
      <c r="B122" s="2"/>
    </row>
    <row r="123" spans="2:2" x14ac:dyDescent="0.3">
      <c r="B123" s="2"/>
    </row>
    <row r="124" spans="2:2" x14ac:dyDescent="0.3">
      <c r="B124" s="2"/>
    </row>
    <row r="125" spans="2:2" x14ac:dyDescent="0.3">
      <c r="B125" s="2"/>
    </row>
    <row r="126" spans="2:2" x14ac:dyDescent="0.3">
      <c r="B126" s="2"/>
    </row>
    <row r="127" spans="2:2" x14ac:dyDescent="0.3">
      <c r="B127" s="2"/>
    </row>
    <row r="128" spans="2:2" x14ac:dyDescent="0.3">
      <c r="B128" s="2"/>
    </row>
    <row r="129" spans="2:2" x14ac:dyDescent="0.3">
      <c r="B129" s="2"/>
    </row>
    <row r="130" spans="2:2" x14ac:dyDescent="0.3">
      <c r="B130" s="2"/>
    </row>
    <row r="131" spans="2:2" x14ac:dyDescent="0.3">
      <c r="B131" s="2"/>
    </row>
    <row r="132" spans="2:2" x14ac:dyDescent="0.3">
      <c r="B132" s="2"/>
    </row>
    <row r="133" spans="2:2" x14ac:dyDescent="0.3">
      <c r="B133" s="2"/>
    </row>
    <row r="134" spans="2:2" x14ac:dyDescent="0.3">
      <c r="B134" s="2"/>
    </row>
    <row r="135" spans="2:2" x14ac:dyDescent="0.3">
      <c r="B135" s="2"/>
    </row>
    <row r="136" spans="2:2" x14ac:dyDescent="0.3">
      <c r="B136" s="2"/>
    </row>
    <row r="137" spans="2:2" x14ac:dyDescent="0.3">
      <c r="B137" s="2"/>
    </row>
    <row r="138" spans="2:2" x14ac:dyDescent="0.3">
      <c r="B138" s="2"/>
    </row>
    <row r="139" spans="2:2" x14ac:dyDescent="0.3">
      <c r="B139" s="2"/>
    </row>
    <row r="140" spans="2:2" x14ac:dyDescent="0.3">
      <c r="B140" s="2"/>
    </row>
    <row r="141" spans="2:2" x14ac:dyDescent="0.3">
      <c r="B141" s="2"/>
    </row>
    <row r="142" spans="2:2" x14ac:dyDescent="0.3">
      <c r="B142" s="2"/>
    </row>
    <row r="143" spans="2:2" x14ac:dyDescent="0.3">
      <c r="B143" s="2"/>
    </row>
    <row r="144" spans="2:2" x14ac:dyDescent="0.3">
      <c r="B144" s="2"/>
    </row>
    <row r="145" spans="2:2" x14ac:dyDescent="0.3">
      <c r="B145" s="2"/>
    </row>
    <row r="146" spans="2:2" x14ac:dyDescent="0.3">
      <c r="B146" s="2"/>
    </row>
    <row r="147" spans="2:2" x14ac:dyDescent="0.3">
      <c r="B147" s="2"/>
    </row>
    <row r="148" spans="2:2" x14ac:dyDescent="0.3">
      <c r="B148" s="2"/>
    </row>
    <row r="149" spans="2:2" x14ac:dyDescent="0.3">
      <c r="B149" s="2"/>
    </row>
    <row r="150" spans="2:2" x14ac:dyDescent="0.3">
      <c r="B150" s="2"/>
    </row>
    <row r="151" spans="2:2" x14ac:dyDescent="0.3">
      <c r="B151" s="2"/>
    </row>
    <row r="152" spans="2:2" x14ac:dyDescent="0.3">
      <c r="B152" s="2"/>
    </row>
    <row r="153" spans="2:2" x14ac:dyDescent="0.3">
      <c r="B153" s="2"/>
    </row>
    <row r="154" spans="2:2" x14ac:dyDescent="0.3">
      <c r="B154" s="2"/>
    </row>
    <row r="155" spans="2:2" x14ac:dyDescent="0.3">
      <c r="B155" s="2"/>
    </row>
    <row r="156" spans="2:2" x14ac:dyDescent="0.3">
      <c r="B156" s="2"/>
    </row>
    <row r="157" spans="2:2" x14ac:dyDescent="0.3">
      <c r="B157" s="2"/>
    </row>
    <row r="158" spans="2:2" x14ac:dyDescent="0.3">
      <c r="B158" s="2"/>
    </row>
    <row r="159" spans="2:2" x14ac:dyDescent="0.3">
      <c r="B159" s="2"/>
    </row>
  </sheetData>
  <pageMargins left="0.7" right="0.7" top="0.75" bottom="0.75" header="0.3" footer="0.3"/>
  <pageSetup paperSize="9" orientation="portrait" r:id="rId1"/>
  <headerFooter>
    <oddHeader>&amp;CÅrsregnskab 2024
Hundslev Vandværk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5"/>
  <sheetViews>
    <sheetView view="pageLayout" workbookViewId="0">
      <selection activeCell="D82" sqref="D82"/>
    </sheetView>
  </sheetViews>
  <sheetFormatPr defaultRowHeight="14.4" x14ac:dyDescent="0.3"/>
  <cols>
    <col min="1" max="1" width="40.44140625" customWidth="1"/>
    <col min="2" max="2" width="11.6640625" customWidth="1"/>
    <col min="3" max="3" width="14.6640625" customWidth="1"/>
    <col min="4" max="4" width="13.88671875" customWidth="1"/>
  </cols>
  <sheetData>
    <row r="1" spans="1:4" x14ac:dyDescent="0.3">
      <c r="A1" s="1" t="s">
        <v>153</v>
      </c>
      <c r="B1" s="1"/>
    </row>
    <row r="2" spans="1:4" x14ac:dyDescent="0.3">
      <c r="C2" s="11">
        <v>2024</v>
      </c>
      <c r="D2" s="11"/>
    </row>
    <row r="3" spans="1:4" x14ac:dyDescent="0.3">
      <c r="C3" s="12" t="s">
        <v>71</v>
      </c>
      <c r="D3" s="12"/>
    </row>
    <row r="4" spans="1:4" x14ac:dyDescent="0.3">
      <c r="A4" s="1" t="s">
        <v>102</v>
      </c>
      <c r="B4" s="1"/>
      <c r="C4" s="2"/>
      <c r="D4" s="2"/>
    </row>
    <row r="5" spans="1:4" ht="28.8" x14ac:dyDescent="0.3">
      <c r="B5" s="3" t="s">
        <v>104</v>
      </c>
      <c r="C5" s="3" t="s">
        <v>103</v>
      </c>
      <c r="D5" s="3" t="s">
        <v>105</v>
      </c>
    </row>
    <row r="6" spans="1:4" x14ac:dyDescent="0.3">
      <c r="A6" t="s">
        <v>106</v>
      </c>
      <c r="B6" s="5">
        <v>724320</v>
      </c>
      <c r="C6" s="5">
        <v>2284513</v>
      </c>
      <c r="D6" s="5">
        <v>13767879</v>
      </c>
    </row>
    <row r="7" spans="1:4" x14ac:dyDescent="0.3">
      <c r="A7" t="s">
        <v>107</v>
      </c>
      <c r="B7" s="5">
        <v>0</v>
      </c>
      <c r="C7" s="5">
        <v>0</v>
      </c>
      <c r="D7" s="5">
        <v>329475</v>
      </c>
    </row>
    <row r="8" spans="1:4" ht="16.2" x14ac:dyDescent="0.45">
      <c r="A8" t="s">
        <v>108</v>
      </c>
      <c r="B8" s="6">
        <v>0</v>
      </c>
      <c r="C8" s="6">
        <v>0</v>
      </c>
      <c r="D8" s="6">
        <v>0</v>
      </c>
    </row>
    <row r="9" spans="1:4" ht="16.2" x14ac:dyDescent="0.45">
      <c r="A9" t="s">
        <v>109</v>
      </c>
      <c r="B9" s="6">
        <f>SUM(B6:B8)</f>
        <v>724320</v>
      </c>
      <c r="C9" s="6">
        <f t="shared" ref="C9:D9" si="0">SUM(C6:C8)</f>
        <v>2284513</v>
      </c>
      <c r="D9" s="6">
        <f t="shared" si="0"/>
        <v>14097354</v>
      </c>
    </row>
    <row r="10" spans="1:4" x14ac:dyDescent="0.3">
      <c r="B10" s="5"/>
      <c r="C10" s="5"/>
      <c r="D10" s="5"/>
    </row>
    <row r="11" spans="1:4" x14ac:dyDescent="0.3">
      <c r="A11" t="s">
        <v>110</v>
      </c>
      <c r="B11" s="5">
        <v>724320</v>
      </c>
      <c r="C11" s="5">
        <v>1696718</v>
      </c>
      <c r="D11" s="5">
        <v>9358274</v>
      </c>
    </row>
    <row r="12" spans="1:4" x14ac:dyDescent="0.3">
      <c r="A12" t="s">
        <v>111</v>
      </c>
      <c r="B12" s="5">
        <v>0</v>
      </c>
      <c r="C12" s="5">
        <v>80122</v>
      </c>
      <c r="D12" s="5">
        <v>156363</v>
      </c>
    </row>
    <row r="13" spans="1:4" ht="16.2" x14ac:dyDescent="0.45">
      <c r="A13" t="s">
        <v>112</v>
      </c>
      <c r="B13" s="6">
        <v>0</v>
      </c>
      <c r="C13" s="6">
        <v>0</v>
      </c>
      <c r="D13" s="6">
        <v>0</v>
      </c>
    </row>
    <row r="14" spans="1:4" x14ac:dyDescent="0.3">
      <c r="B14" s="5"/>
      <c r="C14" s="5"/>
      <c r="D14" s="5"/>
    </row>
    <row r="15" spans="1:4" ht="16.2" x14ac:dyDescent="0.45">
      <c r="A15" t="s">
        <v>113</v>
      </c>
      <c r="B15" s="6">
        <f>SUM(B11:B14)</f>
        <v>724320</v>
      </c>
      <c r="C15" s="6">
        <f t="shared" ref="C15:D15" si="1">SUM(C11:C14)</f>
        <v>1776840</v>
      </c>
      <c r="D15" s="6">
        <f t="shared" si="1"/>
        <v>9514637</v>
      </c>
    </row>
    <row r="16" spans="1:4" x14ac:dyDescent="0.3">
      <c r="B16" s="5"/>
      <c r="C16" s="5"/>
      <c r="D16" s="5"/>
    </row>
    <row r="17" spans="1:4" ht="16.2" x14ac:dyDescent="0.45">
      <c r="A17" s="1" t="s">
        <v>114</v>
      </c>
      <c r="B17" s="8">
        <f>B9-B15</f>
        <v>0</v>
      </c>
      <c r="C17" s="8">
        <f t="shared" ref="C17:D17" si="2">C9-C15</f>
        <v>507673</v>
      </c>
      <c r="D17" s="8">
        <f t="shared" si="2"/>
        <v>4582717</v>
      </c>
    </row>
    <row r="18" spans="1:4" x14ac:dyDescent="0.3">
      <c r="B18" s="5"/>
      <c r="C18" s="5"/>
      <c r="D18" s="5"/>
    </row>
    <row r="19" spans="1:4" x14ac:dyDescent="0.3">
      <c r="A19" s="1" t="s">
        <v>115</v>
      </c>
      <c r="B19" s="5"/>
      <c r="C19" s="5"/>
      <c r="D19" s="5" t="s">
        <v>155</v>
      </c>
    </row>
    <row r="20" spans="1:4" x14ac:dyDescent="0.3">
      <c r="A20" t="s">
        <v>116</v>
      </c>
      <c r="B20" s="5"/>
      <c r="C20" s="5">
        <v>11815</v>
      </c>
      <c r="D20">
        <v>9</v>
      </c>
    </row>
    <row r="21" spans="1:4" ht="16.2" x14ac:dyDescent="0.45">
      <c r="A21" t="s">
        <v>117</v>
      </c>
      <c r="B21" s="5"/>
      <c r="C21" s="6">
        <v>0</v>
      </c>
    </row>
    <row r="22" spans="1:4" ht="16.2" x14ac:dyDescent="0.45">
      <c r="A22" s="1" t="s">
        <v>52</v>
      </c>
      <c r="B22" s="7"/>
      <c r="C22" s="8">
        <f>C20-C21</f>
        <v>11815</v>
      </c>
      <c r="D22">
        <v>9</v>
      </c>
    </row>
    <row r="23" spans="1:4" x14ac:dyDescent="0.3">
      <c r="B23" s="5"/>
      <c r="C23" s="5"/>
    </row>
    <row r="24" spans="1:4" x14ac:dyDescent="0.3">
      <c r="A24" s="1" t="s">
        <v>118</v>
      </c>
      <c r="B24" s="5"/>
      <c r="C24" s="5"/>
    </row>
    <row r="25" spans="1:4" x14ac:dyDescent="0.3">
      <c r="A25" t="s">
        <v>119</v>
      </c>
      <c r="B25" s="5"/>
      <c r="C25" s="5">
        <v>0</v>
      </c>
    </row>
    <row r="26" spans="1:4" ht="16.2" x14ac:dyDescent="0.45">
      <c r="A26" t="s">
        <v>54</v>
      </c>
      <c r="B26" s="5"/>
      <c r="C26" s="6">
        <v>0</v>
      </c>
    </row>
    <row r="27" spans="1:4" ht="16.2" x14ac:dyDescent="0.45">
      <c r="A27" s="1" t="s">
        <v>120</v>
      </c>
      <c r="B27" s="7"/>
      <c r="C27" s="8">
        <f>SUM(C25:C26)</f>
        <v>0</v>
      </c>
    </row>
    <row r="28" spans="1:4" x14ac:dyDescent="0.3">
      <c r="B28" s="5"/>
      <c r="C28" s="5"/>
    </row>
    <row r="29" spans="1:4" x14ac:dyDescent="0.3">
      <c r="A29" s="1" t="s">
        <v>121</v>
      </c>
      <c r="B29" s="5"/>
      <c r="C29" s="5"/>
    </row>
    <row r="30" spans="1:4" ht="16.2" x14ac:dyDescent="0.45">
      <c r="A30" t="s">
        <v>122</v>
      </c>
      <c r="B30" s="5"/>
      <c r="C30" s="6">
        <v>0</v>
      </c>
    </row>
    <row r="31" spans="1:4" x14ac:dyDescent="0.3">
      <c r="B31" s="5"/>
      <c r="C31" s="5"/>
    </row>
    <row r="32" spans="1:4" x14ac:dyDescent="0.3">
      <c r="A32" s="1" t="s">
        <v>123</v>
      </c>
      <c r="B32" s="5"/>
      <c r="C32" s="5"/>
    </row>
    <row r="33" spans="1:4" x14ac:dyDescent="0.3">
      <c r="A33" t="s">
        <v>124</v>
      </c>
      <c r="B33" s="5"/>
      <c r="C33" s="5">
        <v>5809149</v>
      </c>
      <c r="D33">
        <v>5809</v>
      </c>
    </row>
    <row r="34" spans="1:4" ht="16.2" x14ac:dyDescent="0.45">
      <c r="A34" t="s">
        <v>69</v>
      </c>
      <c r="B34" s="5"/>
      <c r="C34" s="6">
        <v>0</v>
      </c>
    </row>
    <row r="35" spans="1:4" ht="16.2" x14ac:dyDescent="0.45">
      <c r="A35" s="1" t="s">
        <v>125</v>
      </c>
      <c r="B35" s="7"/>
      <c r="C35" s="8">
        <f>SUM(C33:C34)</f>
        <v>5809149</v>
      </c>
      <c r="D35">
        <v>5809</v>
      </c>
    </row>
    <row r="36" spans="1:4" x14ac:dyDescent="0.3">
      <c r="B36" s="5"/>
      <c r="C36" s="5"/>
    </row>
    <row r="37" spans="1:4" x14ac:dyDescent="0.3">
      <c r="A37" s="1" t="s">
        <v>126</v>
      </c>
      <c r="B37" s="5"/>
      <c r="C37" s="5"/>
    </row>
    <row r="38" spans="1:4" x14ac:dyDescent="0.3">
      <c r="A38" t="s">
        <v>127</v>
      </c>
      <c r="B38" s="5"/>
      <c r="C38" s="5">
        <v>305000</v>
      </c>
      <c r="D38">
        <v>490</v>
      </c>
    </row>
    <row r="39" spans="1:4" ht="16.2" x14ac:dyDescent="0.45">
      <c r="A39" t="s">
        <v>128</v>
      </c>
      <c r="B39" s="5"/>
      <c r="C39" s="6">
        <f>-'noter resultatopgørelse'!B13</f>
        <v>-65800</v>
      </c>
      <c r="D39">
        <v>185</v>
      </c>
    </row>
    <row r="40" spans="1:4" ht="16.2" x14ac:dyDescent="0.45">
      <c r="A40" s="1" t="s">
        <v>129</v>
      </c>
      <c r="B40" s="7"/>
      <c r="C40" s="8">
        <f>SUM(C38:C39)</f>
        <v>239200</v>
      </c>
      <c r="D40">
        <v>305</v>
      </c>
    </row>
    <row r="41" spans="1:4" x14ac:dyDescent="0.3">
      <c r="B41" s="10"/>
      <c r="C41" s="10"/>
    </row>
    <row r="42" spans="1:4" x14ac:dyDescent="0.3">
      <c r="A42" s="1" t="s">
        <v>130</v>
      </c>
      <c r="B42" s="10" t="s">
        <v>131</v>
      </c>
      <c r="C42" s="10"/>
    </row>
    <row r="43" spans="1:4" x14ac:dyDescent="0.3">
      <c r="A43" t="s">
        <v>53</v>
      </c>
      <c r="B43" s="5">
        <v>0</v>
      </c>
      <c r="C43" s="5">
        <v>0</v>
      </c>
    </row>
    <row r="44" spans="1:4" ht="16.2" x14ac:dyDescent="0.45">
      <c r="A44" t="s">
        <v>132</v>
      </c>
      <c r="B44" s="5"/>
      <c r="C44" s="6">
        <v>0</v>
      </c>
    </row>
    <row r="45" spans="1:4" ht="16.2" x14ac:dyDescent="0.45">
      <c r="A45" s="1" t="s">
        <v>133</v>
      </c>
      <c r="B45" s="7"/>
      <c r="C45" s="8">
        <f>SUM(C43:C44)</f>
        <v>0</v>
      </c>
    </row>
    <row r="46" spans="1:4" x14ac:dyDescent="0.3">
      <c r="B46" s="5"/>
      <c r="C46" s="5"/>
    </row>
    <row r="47" spans="1:4" x14ac:dyDescent="0.3">
      <c r="B47" s="5"/>
      <c r="C47" s="5"/>
    </row>
    <row r="48" spans="1:4" x14ac:dyDescent="0.3">
      <c r="A48" s="1" t="s">
        <v>134</v>
      </c>
      <c r="B48" s="5"/>
      <c r="C48" s="5"/>
    </row>
    <row r="49" spans="1:4" x14ac:dyDescent="0.3">
      <c r="A49" t="s">
        <v>119</v>
      </c>
      <c r="B49" s="5"/>
      <c r="C49" s="5">
        <v>40510</v>
      </c>
      <c r="D49">
        <v>15</v>
      </c>
    </row>
    <row r="50" spans="1:4" x14ac:dyDescent="0.3">
      <c r="A50" t="s">
        <v>54</v>
      </c>
      <c r="B50" s="5"/>
      <c r="C50" s="5">
        <v>94350</v>
      </c>
      <c r="D50">
        <v>82</v>
      </c>
    </row>
    <row r="51" spans="1:4" x14ac:dyDescent="0.3">
      <c r="A51" t="s">
        <v>135</v>
      </c>
      <c r="B51" s="5"/>
      <c r="C51" s="5">
        <v>0</v>
      </c>
    </row>
    <row r="52" spans="1:4" ht="16.2" x14ac:dyDescent="0.45">
      <c r="A52" t="s">
        <v>55</v>
      </c>
      <c r="B52" s="5"/>
      <c r="C52" s="6">
        <v>356</v>
      </c>
    </row>
    <row r="53" spans="1:4" ht="16.2" x14ac:dyDescent="0.45">
      <c r="A53" s="1" t="s">
        <v>136</v>
      </c>
      <c r="B53" s="7"/>
      <c r="C53" s="8">
        <f>SUM(C49:C52)</f>
        <v>135216</v>
      </c>
      <c r="D53">
        <v>97</v>
      </c>
    </row>
    <row r="54" spans="1:4" x14ac:dyDescent="0.3">
      <c r="B54" s="2"/>
      <c r="C54" s="2"/>
      <c r="D54" s="2"/>
    </row>
    <row r="55" spans="1:4" x14ac:dyDescent="0.3">
      <c r="B55" s="2"/>
      <c r="C55" s="2"/>
      <c r="D55" s="2"/>
    </row>
    <row r="56" spans="1:4" x14ac:dyDescent="0.3">
      <c r="B56" s="2"/>
      <c r="C56" s="2"/>
      <c r="D56" s="2"/>
    </row>
    <row r="57" spans="1:4" x14ac:dyDescent="0.3">
      <c r="B57" s="2"/>
      <c r="C57" s="2"/>
      <c r="D57" s="2"/>
    </row>
    <row r="58" spans="1:4" x14ac:dyDescent="0.3">
      <c r="B58" s="2"/>
      <c r="C58" s="2"/>
      <c r="D58" s="2"/>
    </row>
    <row r="59" spans="1:4" x14ac:dyDescent="0.3">
      <c r="B59" s="2"/>
      <c r="C59" s="2"/>
      <c r="D59" s="2"/>
    </row>
    <row r="60" spans="1:4" x14ac:dyDescent="0.3">
      <c r="B60" s="2"/>
      <c r="C60" s="2"/>
      <c r="D60" s="2"/>
    </row>
    <row r="61" spans="1:4" x14ac:dyDescent="0.3">
      <c r="B61" s="2"/>
      <c r="C61" s="2"/>
      <c r="D61" s="2"/>
    </row>
    <row r="62" spans="1:4" x14ac:dyDescent="0.3">
      <c r="B62" s="2"/>
      <c r="C62" s="2"/>
      <c r="D62" s="2"/>
    </row>
    <row r="63" spans="1:4" x14ac:dyDescent="0.3">
      <c r="B63" s="2"/>
      <c r="C63" s="2"/>
      <c r="D63" s="2"/>
    </row>
    <row r="64" spans="1:4" x14ac:dyDescent="0.3">
      <c r="B64" s="2"/>
      <c r="C64" s="2"/>
      <c r="D64" s="2"/>
    </row>
    <row r="65" spans="2:4" x14ac:dyDescent="0.3">
      <c r="B65" s="2"/>
      <c r="C65" s="2"/>
      <c r="D65" s="2"/>
    </row>
    <row r="66" spans="2:4" x14ac:dyDescent="0.3">
      <c r="B66" s="2"/>
      <c r="C66" s="2"/>
      <c r="D66" s="2"/>
    </row>
    <row r="67" spans="2:4" x14ac:dyDescent="0.3">
      <c r="B67" s="2"/>
      <c r="C67" s="2"/>
      <c r="D67" s="2"/>
    </row>
    <row r="68" spans="2:4" x14ac:dyDescent="0.3">
      <c r="B68" s="2"/>
      <c r="C68" s="2"/>
      <c r="D68" s="2"/>
    </row>
    <row r="69" spans="2:4" x14ac:dyDescent="0.3">
      <c r="B69" s="2"/>
      <c r="C69" s="2"/>
      <c r="D69" s="2"/>
    </row>
    <row r="70" spans="2:4" x14ac:dyDescent="0.3">
      <c r="B70" s="2"/>
      <c r="C70" s="2"/>
      <c r="D70" s="2"/>
    </row>
    <row r="71" spans="2:4" x14ac:dyDescent="0.3">
      <c r="B71" s="2"/>
      <c r="C71" s="2"/>
      <c r="D71" s="2"/>
    </row>
    <row r="72" spans="2:4" x14ac:dyDescent="0.3">
      <c r="B72" s="2"/>
      <c r="C72" s="2"/>
      <c r="D72" s="2"/>
    </row>
    <row r="73" spans="2:4" x14ac:dyDescent="0.3">
      <c r="B73" s="2"/>
      <c r="C73" s="2"/>
      <c r="D73" s="2"/>
    </row>
    <row r="74" spans="2:4" x14ac:dyDescent="0.3">
      <c r="B74" s="2"/>
      <c r="C74" s="2"/>
      <c r="D74" s="2"/>
    </row>
    <row r="75" spans="2:4" x14ac:dyDescent="0.3">
      <c r="B75" s="2"/>
      <c r="C75" s="2"/>
      <c r="D75" s="2"/>
    </row>
    <row r="76" spans="2:4" x14ac:dyDescent="0.3">
      <c r="B76" s="2"/>
      <c r="C76" s="2"/>
      <c r="D76" s="2"/>
    </row>
    <row r="77" spans="2:4" x14ac:dyDescent="0.3">
      <c r="B77" s="2"/>
      <c r="C77" s="2"/>
      <c r="D77" s="2"/>
    </row>
    <row r="78" spans="2:4" x14ac:dyDescent="0.3">
      <c r="B78" s="2"/>
      <c r="C78" s="2"/>
      <c r="D78" s="2"/>
    </row>
    <row r="79" spans="2:4" x14ac:dyDescent="0.3">
      <c r="B79" s="2"/>
      <c r="C79" s="2"/>
      <c r="D79" s="2"/>
    </row>
    <row r="80" spans="2:4" x14ac:dyDescent="0.3">
      <c r="B80" s="2"/>
      <c r="C80" s="2"/>
      <c r="D80" s="2"/>
    </row>
    <row r="81" spans="2:4" x14ac:dyDescent="0.3">
      <c r="B81" s="2"/>
      <c r="C81" s="2"/>
      <c r="D81" s="2"/>
    </row>
    <row r="82" spans="2:4" x14ac:dyDescent="0.3">
      <c r="B82" s="2"/>
      <c r="C82" s="2"/>
      <c r="D82" s="2"/>
    </row>
    <row r="83" spans="2:4" x14ac:dyDescent="0.3">
      <c r="B83" s="2"/>
      <c r="C83" s="2"/>
      <c r="D83" s="2"/>
    </row>
    <row r="84" spans="2:4" x14ac:dyDescent="0.3">
      <c r="B84" s="2"/>
      <c r="C84" s="2"/>
      <c r="D84" s="2"/>
    </row>
    <row r="85" spans="2:4" x14ac:dyDescent="0.3">
      <c r="B85" s="2"/>
      <c r="C85" s="2"/>
      <c r="D85" s="2"/>
    </row>
    <row r="86" spans="2:4" x14ac:dyDescent="0.3">
      <c r="B86" s="2"/>
      <c r="C86" s="2"/>
      <c r="D86" s="2"/>
    </row>
    <row r="87" spans="2:4" x14ac:dyDescent="0.3">
      <c r="B87" s="2"/>
      <c r="C87" s="2"/>
      <c r="D87" s="2"/>
    </row>
    <row r="88" spans="2:4" x14ac:dyDescent="0.3">
      <c r="B88" s="2"/>
      <c r="C88" s="2"/>
      <c r="D88" s="2"/>
    </row>
    <row r="89" spans="2:4" x14ac:dyDescent="0.3">
      <c r="B89" s="2"/>
      <c r="C89" s="2"/>
      <c r="D89" s="2"/>
    </row>
    <row r="90" spans="2:4" x14ac:dyDescent="0.3">
      <c r="B90" s="2"/>
      <c r="C90" s="2"/>
      <c r="D90" s="2"/>
    </row>
    <row r="91" spans="2:4" x14ac:dyDescent="0.3">
      <c r="B91" s="2"/>
      <c r="C91" s="2"/>
      <c r="D91" s="2"/>
    </row>
    <row r="92" spans="2:4" x14ac:dyDescent="0.3">
      <c r="B92" s="2"/>
      <c r="C92" s="2"/>
      <c r="D92" s="2"/>
    </row>
    <row r="93" spans="2:4" x14ac:dyDescent="0.3">
      <c r="B93" s="2"/>
      <c r="C93" s="2"/>
      <c r="D93" s="2"/>
    </row>
    <row r="94" spans="2:4" x14ac:dyDescent="0.3">
      <c r="B94" s="2"/>
      <c r="C94" s="2"/>
      <c r="D94" s="2"/>
    </row>
    <row r="95" spans="2:4" x14ac:dyDescent="0.3">
      <c r="B95" s="2"/>
      <c r="C95" s="2"/>
      <c r="D95" s="2"/>
    </row>
  </sheetData>
  <pageMargins left="0.7" right="0.7" top="0.75" bottom="0.75" header="0.3" footer="0.3"/>
  <pageSetup paperSize="9" orientation="portrait" r:id="rId1"/>
  <headerFooter>
    <oddHeader>&amp;CÅrsregnskab 2024
Hundslev Vandværk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D8"/>
  <sheetViews>
    <sheetView view="pageLayout" workbookViewId="0">
      <selection activeCell="A6" sqref="A6"/>
    </sheetView>
  </sheetViews>
  <sheetFormatPr defaultRowHeight="14.4" x14ac:dyDescent="0.3"/>
  <cols>
    <col min="1" max="1" width="25.5546875" customWidth="1"/>
  </cols>
  <sheetData>
    <row r="3" spans="1:4" ht="15.6" x14ac:dyDescent="0.3">
      <c r="A3" s="21" t="s">
        <v>56</v>
      </c>
      <c r="B3" s="22" t="s">
        <v>62</v>
      </c>
    </row>
    <row r="4" spans="1:4" ht="15.6" x14ac:dyDescent="0.3">
      <c r="A4" s="21" t="s">
        <v>58</v>
      </c>
      <c r="B4" s="22" t="s">
        <v>156</v>
      </c>
    </row>
    <row r="5" spans="1:4" ht="15.6" x14ac:dyDescent="0.3">
      <c r="A5" s="21" t="s">
        <v>59</v>
      </c>
      <c r="B5" s="22" t="s">
        <v>156</v>
      </c>
    </row>
    <row r="6" spans="1:4" ht="15.6" x14ac:dyDescent="0.3">
      <c r="A6" s="21" t="s">
        <v>57</v>
      </c>
      <c r="B6" s="22" t="s">
        <v>62</v>
      </c>
    </row>
    <row r="7" spans="1:4" ht="15.6" x14ac:dyDescent="0.3">
      <c r="A7" s="21" t="s">
        <v>157</v>
      </c>
      <c r="B7" s="22" t="s">
        <v>63</v>
      </c>
    </row>
    <row r="8" spans="1:4" ht="15.6" x14ac:dyDescent="0.3">
      <c r="A8" s="21" t="s">
        <v>60</v>
      </c>
      <c r="B8" s="22" t="s">
        <v>61</v>
      </c>
      <c r="D8">
        <v>0</v>
      </c>
    </row>
  </sheetData>
  <pageMargins left="0.7" right="0.7" top="0.75" bottom="0.75" header="0.3" footer="0.3"/>
  <pageSetup paperSize="9" orientation="portrait" r:id="rId1"/>
  <headerFooter>
    <oddHeader>&amp;CÅrsregnskab 2024
Hundslev Vandværk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http://schemas.microsoft.com/sharepoint/v3" xsi:nil="true"/>
    <Dokindhold xmlns="http://schemas.microsoft.com/sharepoint/v3" xsi:nil="true"/>
    <Thumbnail xmlns="http://schemas.microsoft.com/sharepoint/v3" xsi:nil="true"/>
    <lcf76f155ced4ddcb4097134ff3c332f xmlns="8eb84139-9e57-4583-87cf-dd3473b5f938">
      <Terms xmlns="http://schemas.microsoft.com/office/infopath/2007/PartnerControls"/>
    </lcf76f155ced4ddcb4097134ff3c332f>
    <From xmlns="http://schemas.microsoft.com/sharepoint/v3" xsi:nil="true"/>
    <OriginalSubject xmlns="http://schemas.microsoft.com/sharepoint/v3" xsi:nil="true"/>
    <TaxKeywordTaxHTField xmlns="a2eb0a43-16d4-4440-882d-e20f92429446">
      <Terms xmlns="http://schemas.microsoft.com/office/infopath/2007/PartnerControls"/>
    </TaxKeywordTaxHTField>
    <Cc xmlns="http://schemas.microsoft.com/sharepoint/v3" xsi:nil="true"/>
    <TaxCatchAll xmlns="a2eb0a43-16d4-4440-882d-e20f92429446" xsi:nil="true"/>
    <To xmlns="http://schemas.microsoft.com/sharepoint/v3" xsi:nil="true"/>
    <Email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A0335E6539C34DA9B9D6CC16E51002" ma:contentTypeVersion="27" ma:contentTypeDescription="Opret et nyt dokument." ma:contentTypeScope="" ma:versionID="d79b5ca625ad30ec734003a863730b28">
  <xsd:schema xmlns:xsd="http://www.w3.org/2001/XMLSchema" xmlns:xs="http://www.w3.org/2001/XMLSchema" xmlns:p="http://schemas.microsoft.com/office/2006/metadata/properties" xmlns:ns1="http://schemas.microsoft.com/sharepoint/v3" xmlns:ns2="a2eb0a43-16d4-4440-882d-e20f92429446" xmlns:ns3="8eb84139-9e57-4583-87cf-dd3473b5f938" targetNamespace="http://schemas.microsoft.com/office/2006/metadata/properties" ma:root="true" ma:fieldsID="5b3fe513d50301022ff2ae37e26b693b" ns1:_="" ns2:_="" ns3:_="">
    <xsd:import namespace="http://schemas.microsoft.com/sharepoint/v3"/>
    <xsd:import namespace="a2eb0a43-16d4-4440-882d-e20f92429446"/>
    <xsd:import namespace="8eb84139-9e57-4583-87cf-dd3473b5f938"/>
    <xsd:element name="properties">
      <xsd:complexType>
        <xsd:sequence>
          <xsd:element name="documentManagement">
            <xsd:complexType>
              <xsd:all>
                <xsd:element ref="ns1:OriginalSubject" minOccurs="0"/>
                <xsd:element ref="ns1:Thumbnail" minOccurs="0"/>
                <xsd:element ref="ns1:From" minOccurs="0"/>
                <xsd:element ref="ns1:TaxKeywordTaxHTField" minOccurs="0"/>
                <xsd:element ref="ns2:TaxKeywordTaxHTField" minOccurs="0"/>
                <xsd:element ref="ns2:TaxCatchAll" minOccurs="0"/>
                <xsd:element ref="ns1:To" minOccurs="0"/>
                <xsd:element ref="ns1:EmailDate" minOccurs="0"/>
                <xsd:element ref="ns1:Dokindhold" minOccurs="0"/>
                <xsd:element ref="ns1:Cc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OriginalSubject" ma:index="8" nillable="true" ma:displayName="Emne" ma:description="OriginalSubject" ma:internalName="OriginalSubject">
      <xsd:simpleType>
        <xsd:restriction base="dms:Text"/>
      </xsd:simpleType>
    </xsd:element>
    <xsd:element name="Thumbnail" ma:index="9" nillable="true" ma:displayName="Thumbnail" ma:description="Thumbnail" ma:internalName="Thumbnail">
      <xsd:simpleType>
        <xsd:restriction base="dms:Text"/>
      </xsd:simpleType>
    </xsd:element>
    <xsd:element name="From" ma:index="10" nillable="true" ma:displayName="Afsender" ma:description="From" ma:internalName="From">
      <xsd:simpleType>
        <xsd:restriction base="dms:Text"/>
      </xsd:simpleType>
    </xsd:element>
    <xsd:element name="TaxKeywordTaxHTField" ma:index="11" nillable="true" ma:displayName="TaxKeywordTaxHTField" ma:hidden="true" ma:internalName="TaxKeywordTaxHTField">
      <xsd:simpleType>
        <xsd:restriction base="dms:Note"/>
      </xsd:simpleType>
    </xsd:element>
    <xsd:element name="To" ma:index="15" nillable="true" ma:displayName="Modtager" ma:description="To" ma:internalName="To">
      <xsd:simpleType>
        <xsd:restriction base="dms:Text"/>
      </xsd:simpleType>
    </xsd:element>
    <xsd:element name="EmailDate" ma:index="16" nillable="true" ma:displayName="E-mail dato" ma:description="EmailDate" ma:internalName="EmailDate">
      <xsd:simpleType>
        <xsd:restriction base="dms:Text"/>
      </xsd:simpleType>
    </xsd:element>
    <xsd:element name="Dokindhold" ma:index="17" nillable="true" ma:displayName="Dok.indhold" ma:description="Company Segment" ma:format="Dropdown" ma:internalName="Dokindhold">
      <xsd:simpleType>
        <xsd:restriction base="dms:Choice">
          <xsd:enumeration value="Referat"/>
          <xsd:enumeration value="Præsentation"/>
          <xsd:enumeration value="Dagsorden"/>
          <xsd:enumeration value="Besvarelse"/>
          <xsd:enumeration value="Bekræftelse"/>
          <xsd:enumeration value="Layout"/>
          <xsd:enumeration value="Andet"/>
        </xsd:restriction>
      </xsd:simpleType>
    </xsd:element>
    <xsd:element name="Cc" ma:index="18" nillable="true" ma:displayName="Cc" ma:description="Cc" ma:internalName="Cc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b0a43-16d4-4440-882d-e20f92429446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3" nillable="true" ma:taxonomy="true" ma:internalName="TaxKeywordTaxHTField0" ma:taxonomyFieldName="TaxKeyword" ma:displayName="Nøgleord" ma:readOnly="false" ma:default="" ma:fieldId="{23f27201-bee3-471e-b2e7-b64fd8b7ca38}" ma:taxonomyMulti="true" ma:sspId="a4779e0d-20ed-45e1-b7da-24c68ad628f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54d7813-0819-4367-8504-926919c636ae}" ma:internalName="TaxCatchAll" ma:showField="CatchAllData" ma:web="a2eb0a43-16d4-4440-882d-e20f92429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84139-9e57-4583-87cf-dd3473b5f9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Billedmærker" ma:readOnly="false" ma:fieldId="{5cf76f15-5ced-4ddc-b409-7134ff3c332f}" ma:taxonomyMulti="true" ma:sspId="a4779e0d-20ed-45e1-b7da-24c68ad62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A26E4-6112-40E6-AC60-AAD04C8CA6D5}">
  <ds:schemaRefs>
    <ds:schemaRef ds:uri="a2eb0a43-16d4-4440-882d-e20f92429446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8eb84139-9e57-4583-87cf-dd3473b5f938"/>
    <ds:schemaRef ds:uri="http://schemas.microsoft.com/office/2006/documentManagement/types"/>
    <ds:schemaRef ds:uri="http://purl.org/dc/dcmitype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950EB12-652B-4A98-8D60-8447A653F6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E84FBD-5B1B-45BD-931F-D3C19151E5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2eb0a43-16d4-4440-882d-e20f92429446"/>
    <ds:schemaRef ds:uri="8eb84139-9e57-4583-87cf-dd3473b5f9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Resultatopgørelse</vt:lpstr>
      <vt:lpstr>Balance aktiver</vt:lpstr>
      <vt:lpstr>Balance passiver</vt:lpstr>
      <vt:lpstr>noter resultatopgørelse</vt:lpstr>
      <vt:lpstr>noter balance</vt:lpstr>
      <vt:lpstr>afskrivningsår</vt:lpstr>
    </vt:vector>
  </TitlesOfParts>
  <Company>Systemhosting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Bogholderi</dc:creator>
  <cp:lastModifiedBy>HUNDSLEV VANDVÆRK</cp:lastModifiedBy>
  <cp:lastPrinted>2025-03-19T07:56:11Z</cp:lastPrinted>
  <dcterms:created xsi:type="dcterms:W3CDTF">2015-11-01T15:38:21Z</dcterms:created>
  <dcterms:modified xsi:type="dcterms:W3CDTF">2025-03-31T12:48:58Z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0x0101001EA0335E6539C34DA9B9D6CC16E51002</vt:lpwstr>
  </property>
</Properties>
</file>